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мои докум\2022год\штатн расп на 01.01.2022\"/>
    </mc:Choice>
  </mc:AlternateContent>
  <bookViews>
    <workbookView xWindow="0" yWindow="0" windowWidth="21570" windowHeight="10335"/>
  </bookViews>
  <sheets>
    <sheet name="01.01.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M9" i="2" s="1"/>
  <c r="O9" i="2"/>
  <c r="P9" i="2" s="1"/>
  <c r="L10" i="2"/>
  <c r="M10" i="2" s="1"/>
  <c r="O10" i="2"/>
  <c r="P10" i="2" s="1"/>
  <c r="L11" i="2"/>
  <c r="M11" i="2" s="1"/>
  <c r="O11" i="2"/>
  <c r="P11" i="2" s="1"/>
  <c r="L12" i="2"/>
  <c r="M12" i="2" s="1"/>
  <c r="O12" i="2"/>
  <c r="P12" i="2" s="1"/>
  <c r="L13" i="2"/>
  <c r="M13" i="2" s="1"/>
  <c r="O13" i="2"/>
  <c r="P13" i="2" s="1"/>
  <c r="L14" i="2"/>
  <c r="M14" i="2" s="1"/>
  <c r="O14" i="2"/>
  <c r="P14" i="2" s="1"/>
  <c r="L15" i="2"/>
  <c r="M15" i="2"/>
  <c r="O15" i="2"/>
  <c r="P15" i="2" s="1"/>
  <c r="L16" i="2"/>
  <c r="M16" i="2" s="1"/>
  <c r="O16" i="2"/>
  <c r="P16" i="2" s="1"/>
  <c r="L17" i="2"/>
  <c r="M17" i="2" s="1"/>
  <c r="O17" i="2"/>
  <c r="P17" i="2" s="1"/>
  <c r="L18" i="2"/>
  <c r="M18" i="2" s="1"/>
  <c r="O18" i="2"/>
  <c r="P18" i="2" s="1"/>
  <c r="L19" i="2"/>
  <c r="M19" i="2" s="1"/>
  <c r="O19" i="2"/>
  <c r="P19" i="2" s="1"/>
  <c r="L20" i="2"/>
  <c r="M20" i="2" s="1"/>
  <c r="O20" i="2"/>
  <c r="P20" i="2" s="1"/>
  <c r="L21" i="2"/>
  <c r="M21" i="2" s="1"/>
  <c r="O21" i="2"/>
  <c r="P21" i="2" s="1"/>
  <c r="L22" i="2"/>
  <c r="M22" i="2" s="1"/>
  <c r="O22" i="2"/>
  <c r="P22" i="2" s="1"/>
  <c r="L23" i="2"/>
  <c r="M23" i="2" s="1"/>
  <c r="O23" i="2"/>
  <c r="P23" i="2" s="1"/>
  <c r="L24" i="2"/>
  <c r="M24" i="2" s="1"/>
  <c r="O24" i="2"/>
  <c r="P24" i="2" s="1"/>
  <c r="L25" i="2"/>
  <c r="M25" i="2" s="1"/>
  <c r="O25" i="2"/>
  <c r="P25" i="2" s="1"/>
  <c r="L26" i="2"/>
  <c r="M26" i="2" s="1"/>
  <c r="O26" i="2"/>
  <c r="P26" i="2" s="1"/>
  <c r="L27" i="2"/>
  <c r="M27" i="2" s="1"/>
  <c r="O27" i="2"/>
  <c r="P27" i="2" s="1"/>
  <c r="L28" i="2"/>
  <c r="M28" i="2" s="1"/>
  <c r="O28" i="2"/>
  <c r="P28" i="2" s="1"/>
  <c r="L29" i="2"/>
  <c r="M29" i="2" s="1"/>
  <c r="O29" i="2"/>
  <c r="P29" i="2" s="1"/>
  <c r="L30" i="2"/>
  <c r="M30" i="2" s="1"/>
  <c r="O30" i="2"/>
  <c r="P30" i="2" s="1"/>
  <c r="L31" i="2"/>
  <c r="M31" i="2" s="1"/>
  <c r="O31" i="2"/>
  <c r="P31" i="2" s="1"/>
  <c r="L32" i="2"/>
  <c r="M32" i="2" s="1"/>
  <c r="O32" i="2"/>
  <c r="P32" i="2" s="1"/>
  <c r="L33" i="2"/>
  <c r="M33" i="2" s="1"/>
  <c r="O33" i="2"/>
  <c r="P33" i="2" s="1"/>
  <c r="L34" i="2"/>
  <c r="M34" i="2" s="1"/>
  <c r="O34" i="2"/>
  <c r="P34" i="2" s="1"/>
  <c r="L35" i="2"/>
  <c r="M35" i="2" s="1"/>
  <c r="O35" i="2"/>
  <c r="P35" i="2" s="1"/>
  <c r="L36" i="2"/>
  <c r="M36" i="2" s="1"/>
  <c r="O36" i="2"/>
  <c r="P36" i="2" s="1"/>
  <c r="L37" i="2"/>
  <c r="M37" i="2" s="1"/>
  <c r="O37" i="2"/>
  <c r="P37" i="2" s="1"/>
  <c r="L38" i="2"/>
  <c r="M38" i="2" s="1"/>
  <c r="O38" i="2"/>
  <c r="P38" i="2" s="1"/>
  <c r="L39" i="2"/>
  <c r="M39" i="2" s="1"/>
  <c r="O39" i="2"/>
  <c r="P39" i="2" s="1"/>
  <c r="L40" i="2"/>
  <c r="M40" i="2" s="1"/>
  <c r="O40" i="2"/>
  <c r="P40" i="2" s="1"/>
  <c r="L41" i="2"/>
  <c r="M41" i="2" s="1"/>
  <c r="O41" i="2"/>
  <c r="P41" i="2" s="1"/>
  <c r="L42" i="2"/>
  <c r="M42" i="2" s="1"/>
  <c r="O42" i="2"/>
  <c r="P42" i="2" s="1"/>
  <c r="L43" i="2"/>
  <c r="M43" i="2"/>
  <c r="O43" i="2"/>
  <c r="P43" i="2" s="1"/>
  <c r="L44" i="2"/>
  <c r="M44" i="2" s="1"/>
  <c r="O44" i="2"/>
  <c r="P44" i="2" s="1"/>
  <c r="L45" i="2"/>
  <c r="M45" i="2" s="1"/>
  <c r="O45" i="2"/>
  <c r="P45" i="2" s="1"/>
  <c r="L46" i="2"/>
  <c r="M46" i="2" s="1"/>
  <c r="O46" i="2"/>
  <c r="P46" i="2" s="1"/>
  <c r="L47" i="2"/>
  <c r="M47" i="2"/>
  <c r="O47" i="2"/>
  <c r="P47" i="2" s="1"/>
  <c r="L48" i="2"/>
  <c r="M48" i="2" s="1"/>
  <c r="O48" i="2"/>
  <c r="P48" i="2" s="1"/>
  <c r="L49" i="2"/>
  <c r="M49" i="2" s="1"/>
  <c r="O49" i="2"/>
  <c r="P49" i="2" s="1"/>
  <c r="L50" i="2"/>
  <c r="M50" i="2" s="1"/>
  <c r="O50" i="2"/>
  <c r="P50" i="2" s="1"/>
  <c r="L51" i="2"/>
  <c r="M51" i="2" s="1"/>
  <c r="O51" i="2"/>
  <c r="P51" i="2" s="1"/>
  <c r="L52" i="2"/>
  <c r="M52" i="2" s="1"/>
  <c r="O52" i="2"/>
  <c r="P52" i="2" s="1"/>
  <c r="L53" i="2"/>
  <c r="M53" i="2" s="1"/>
  <c r="O53" i="2"/>
  <c r="P53" i="2" s="1"/>
  <c r="L54" i="2"/>
  <c r="M54" i="2" s="1"/>
  <c r="O54" i="2"/>
  <c r="P54" i="2" s="1"/>
  <c r="L55" i="2"/>
  <c r="M55" i="2" s="1"/>
  <c r="O55" i="2"/>
  <c r="P55" i="2" s="1"/>
  <c r="AB55" i="2" a="1"/>
  <c r="AB55" i="2" s="1"/>
  <c r="J55" i="2"/>
  <c r="H55" i="2"/>
  <c r="AB54" i="2" a="1"/>
  <c r="AB54" i="2" s="1"/>
  <c r="J54" i="2"/>
  <c r="H54" i="2"/>
  <c r="AB53" i="2" a="1"/>
  <c r="AB53" i="2" s="1"/>
  <c r="J53" i="2"/>
  <c r="H53" i="2"/>
  <c r="AB52" i="2" a="1"/>
  <c r="AB52" i="2" s="1"/>
  <c r="J52" i="2"/>
  <c r="H52" i="2"/>
  <c r="AB51" i="2" a="1"/>
  <c r="AB51" i="2" s="1"/>
  <c r="J51" i="2"/>
  <c r="H51" i="2"/>
  <c r="AB50" i="2" a="1"/>
  <c r="AB50" i="2" s="1"/>
  <c r="J50" i="2"/>
  <c r="H50" i="2"/>
  <c r="AB49" i="2" a="1"/>
  <c r="AB49" i="2" s="1"/>
  <c r="J49" i="2"/>
  <c r="H49" i="2"/>
  <c r="AB48" i="2" a="1"/>
  <c r="AB48" i="2" s="1"/>
  <c r="J48" i="2"/>
  <c r="H48" i="2"/>
  <c r="AB47" i="2" a="1"/>
  <c r="AB47" i="2" s="1"/>
  <c r="J47" i="2"/>
  <c r="H47" i="2"/>
  <c r="AB46" i="2" a="1"/>
  <c r="AB46" i="2" s="1"/>
  <c r="J46" i="2"/>
  <c r="H46" i="2"/>
  <c r="AB45" i="2" a="1"/>
  <c r="AB45" i="2" s="1"/>
  <c r="J45" i="2"/>
  <c r="H45" i="2"/>
  <c r="AB44" i="2" a="1"/>
  <c r="AB44" i="2" s="1"/>
  <c r="J44" i="2"/>
  <c r="H44" i="2"/>
  <c r="AB43" i="2" a="1"/>
  <c r="AB43" i="2" s="1"/>
  <c r="J43" i="2"/>
  <c r="H43" i="2"/>
  <c r="AB42" i="2" a="1"/>
  <c r="AB42" i="2" s="1"/>
  <c r="J42" i="2"/>
  <c r="H42" i="2"/>
  <c r="AB41" i="2" a="1"/>
  <c r="AB41" i="2" s="1"/>
  <c r="J41" i="2"/>
  <c r="H41" i="2"/>
  <c r="AB40" i="2" a="1"/>
  <c r="AB40" i="2" s="1"/>
  <c r="J40" i="2"/>
  <c r="H40" i="2"/>
  <c r="AB39" i="2" a="1"/>
  <c r="AB39" i="2" s="1"/>
  <c r="J39" i="2"/>
  <c r="H39" i="2"/>
  <c r="AB38" i="2" a="1"/>
  <c r="AB38" i="2" s="1"/>
  <c r="J38" i="2"/>
  <c r="H38" i="2"/>
  <c r="AB37" i="2" a="1"/>
  <c r="AB37" i="2" s="1"/>
  <c r="J37" i="2"/>
  <c r="H37" i="2"/>
  <c r="AB36" i="2" a="1"/>
  <c r="AB36" i="2" s="1"/>
  <c r="J36" i="2"/>
  <c r="H36" i="2"/>
  <c r="AB35" i="2" a="1"/>
  <c r="AB35" i="2" s="1"/>
  <c r="J35" i="2"/>
  <c r="H35" i="2"/>
  <c r="AB34" i="2" a="1"/>
  <c r="AB34" i="2" s="1"/>
  <c r="J34" i="2"/>
  <c r="H34" i="2"/>
  <c r="AB33" i="2" a="1"/>
  <c r="AB33" i="2" s="1"/>
  <c r="J33" i="2"/>
  <c r="H33" i="2"/>
  <c r="AB32" i="2" a="1"/>
  <c r="AB32" i="2" s="1"/>
  <c r="J32" i="2"/>
  <c r="H32" i="2"/>
  <c r="AB31" i="2" a="1"/>
  <c r="AB31" i="2" s="1"/>
  <c r="J31" i="2"/>
  <c r="H31" i="2"/>
  <c r="AB30" i="2" a="1"/>
  <c r="AB30" i="2" s="1"/>
  <c r="J30" i="2"/>
  <c r="H30" i="2"/>
  <c r="AB29" i="2" a="1"/>
  <c r="AB29" i="2" s="1"/>
  <c r="J29" i="2"/>
  <c r="H29" i="2"/>
  <c r="AB28" i="2" a="1"/>
  <c r="AB28" i="2" s="1"/>
  <c r="J28" i="2"/>
  <c r="H28" i="2"/>
  <c r="AB27" i="2" a="1"/>
  <c r="AB27" i="2" s="1"/>
  <c r="J27" i="2"/>
  <c r="H27" i="2"/>
  <c r="AB26" i="2" a="1"/>
  <c r="AB26" i="2" s="1"/>
  <c r="J26" i="2"/>
  <c r="H26" i="2"/>
  <c r="AB25" i="2" a="1"/>
  <c r="AB25" i="2" s="1"/>
  <c r="J25" i="2"/>
  <c r="H25" i="2"/>
  <c r="AB24" i="2" a="1"/>
  <c r="AB24" i="2" s="1"/>
  <c r="J24" i="2"/>
  <c r="H24" i="2"/>
  <c r="AB23" i="2" a="1"/>
  <c r="AB23" i="2" s="1"/>
  <c r="J23" i="2"/>
  <c r="H23" i="2"/>
  <c r="AB22" i="2" a="1"/>
  <c r="AB22" i="2" s="1"/>
  <c r="J22" i="2"/>
  <c r="H22" i="2"/>
  <c r="AB21" i="2" a="1"/>
  <c r="AB21" i="2" s="1"/>
  <c r="J21" i="2"/>
  <c r="H21" i="2"/>
  <c r="AB20" i="2" a="1"/>
  <c r="AB20" i="2" s="1"/>
  <c r="J20" i="2"/>
  <c r="H20" i="2"/>
  <c r="AB19" i="2" a="1"/>
  <c r="AB19" i="2" s="1"/>
  <c r="J19" i="2"/>
  <c r="H19" i="2"/>
  <c r="AB18" i="2" a="1"/>
  <c r="AB18" i="2" s="1"/>
  <c r="J18" i="2"/>
  <c r="H18" i="2"/>
  <c r="AB17" i="2" a="1"/>
  <c r="AB17" i="2" s="1"/>
  <c r="J17" i="2"/>
  <c r="H17" i="2"/>
  <c r="AB16" i="2" a="1"/>
  <c r="AB16" i="2" s="1"/>
  <c r="J16" i="2"/>
  <c r="H16" i="2"/>
  <c r="AB15" i="2" a="1"/>
  <c r="AB15" i="2" s="1"/>
  <c r="J15" i="2"/>
  <c r="H15" i="2"/>
  <c r="AB14" i="2" a="1"/>
  <c r="AB14" i="2" s="1"/>
  <c r="J14" i="2"/>
  <c r="H14" i="2"/>
  <c r="AB13" i="2" a="1"/>
  <c r="AB13" i="2" s="1"/>
  <c r="J13" i="2"/>
  <c r="H13" i="2"/>
  <c r="AB12" i="2" a="1"/>
  <c r="AB12" i="2" s="1"/>
  <c r="J12" i="2"/>
  <c r="H12" i="2"/>
  <c r="AB11" i="2" a="1"/>
  <c r="AB11" i="2" s="1"/>
  <c r="J11" i="2"/>
  <c r="H11" i="2"/>
  <c r="AB10" i="2" a="1"/>
  <c r="AB10" i="2" s="1"/>
  <c r="J10" i="2"/>
  <c r="H10" i="2"/>
  <c r="AA56" i="2" a="1"/>
  <c r="AA56" i="2" s="1"/>
  <c r="Z56" i="2" a="1"/>
  <c r="Z56" i="2" s="1"/>
  <c r="Y56" i="2" a="1"/>
  <c r="Y56" i="2" s="1"/>
  <c r="X56" i="2" a="1"/>
  <c r="X56" i="2" s="1"/>
  <c r="W56" i="2" a="1"/>
  <c r="W56" i="2" s="1"/>
  <c r="V56" i="2" a="1"/>
  <c r="V56" i="2" s="1"/>
  <c r="U56" i="2" a="1"/>
  <c r="U56" i="2" s="1"/>
  <c r="T56" i="2" a="1"/>
  <c r="T56" i="2" s="1"/>
  <c r="S56" i="2" a="1"/>
  <c r="S56" i="2" s="1"/>
  <c r="R56" i="2" a="1"/>
  <c r="R56" i="2" s="1"/>
  <c r="Q56" i="2" a="1"/>
  <c r="Q56" i="2" s="1"/>
  <c r="N56" i="2" a="1"/>
  <c r="N56" i="2" s="1"/>
  <c r="K56" i="2" a="1"/>
  <c r="K56" i="2" s="1"/>
  <c r="C56" i="2"/>
  <c r="AB9" i="2" a="1"/>
  <c r="AB9" i="2" s="1"/>
  <c r="J9" i="2"/>
  <c r="H9" i="2"/>
  <c r="M56" i="2" l="1"/>
  <c r="O56" i="2" a="1"/>
  <c r="O56" i="2" s="1"/>
  <c r="L56" i="2" a="1"/>
  <c r="L56" i="2" s="1"/>
  <c r="P56" i="2"/>
  <c r="AB56" i="2"/>
</calcChain>
</file>

<file path=xl/sharedStrings.xml><?xml version="1.0" encoding="utf-8"?>
<sst xmlns="http://schemas.openxmlformats.org/spreadsheetml/2006/main" count="151" uniqueCount="75">
  <si>
    <t>Утверждаю:</t>
  </si>
  <si>
    <t>ШТАТНОЕ РАСПИСАНИЕ</t>
  </si>
  <si>
    <t>№ п/п</t>
  </si>
  <si>
    <t>Наименование должности</t>
  </si>
  <si>
    <t>кол-во ставок</t>
  </si>
  <si>
    <t>звено, разряд</t>
  </si>
  <si>
    <t>ступень</t>
  </si>
  <si>
    <t>коэф</t>
  </si>
  <si>
    <t>БДО</t>
  </si>
  <si>
    <t>cтавка</t>
  </si>
  <si>
    <t>новый
коэф</t>
  </si>
  <si>
    <t>новая
ставка</t>
  </si>
  <si>
    <t>Месячный ФЗП</t>
  </si>
  <si>
    <t>надб. 10%</t>
  </si>
  <si>
    <t>Доплаты</t>
  </si>
  <si>
    <t>ВСЕГО</t>
  </si>
  <si>
    <t>Всего</t>
  </si>
  <si>
    <t>в т. ч. по старому коэф. (100%)</t>
  </si>
  <si>
    <t>в т. ч. доплата по новому коэф.</t>
  </si>
  <si>
    <t>спец. гр.</t>
  </si>
  <si>
    <t>экспер.</t>
  </si>
  <si>
    <t>инклюзив.</t>
  </si>
  <si>
    <t>поч. зв-е</t>
  </si>
  <si>
    <t>пед. мастерство</t>
  </si>
  <si>
    <t>квалиф. кат.</t>
  </si>
  <si>
    <t>магистр</t>
  </si>
  <si>
    <t>наставн.</t>
  </si>
  <si>
    <t>вредность</t>
  </si>
  <si>
    <t>дезинф.</t>
  </si>
  <si>
    <t>ночные</t>
  </si>
  <si>
    <t>ВСЕГО:</t>
  </si>
  <si>
    <t>Бухгалтер</t>
  </si>
  <si>
    <t xml:space="preserve"> КГКП "Ясли-сад "Жұлдыз" отдела образования г.Караганды управления образования Карагандинской области</t>
  </si>
  <si>
    <t>Директор</t>
  </si>
  <si>
    <t>Зам. руководителя ГУ "Отдел образования г. Караганды" управления образования Карагандинской области</t>
  </si>
  <si>
    <t>_______________ Н. В. Головина</t>
  </si>
  <si>
    <t>на 01 января 2022 г.</t>
  </si>
  <si>
    <t>Исина Гульзайра Женисовна</t>
  </si>
  <si>
    <t>Разакова Мейрамгул Аскатовна</t>
  </si>
  <si>
    <t>Заведующий</t>
  </si>
  <si>
    <t>A1</t>
  </si>
  <si>
    <t>3-1</t>
  </si>
  <si>
    <t>Учитель рус. языка</t>
  </si>
  <si>
    <t>B2</t>
  </si>
  <si>
    <t>2</t>
  </si>
  <si>
    <t>3</t>
  </si>
  <si>
    <t>Логопед</t>
  </si>
  <si>
    <t>B3</t>
  </si>
  <si>
    <t>1</t>
  </si>
  <si>
    <t>Педагог-психолог</t>
  </si>
  <si>
    <t>4</t>
  </si>
  <si>
    <t>Методист</t>
  </si>
  <si>
    <t>Муз. руководитель</t>
  </si>
  <si>
    <t>Инструктор по ФК</t>
  </si>
  <si>
    <t>B4</t>
  </si>
  <si>
    <t>Воспитатель</t>
  </si>
  <si>
    <t>Зам. директора по хоз. части</t>
  </si>
  <si>
    <t>C</t>
  </si>
  <si>
    <t>Экономист</t>
  </si>
  <si>
    <t>Секретарь-делопроизводитель</t>
  </si>
  <si>
    <t>D</t>
  </si>
  <si>
    <t>Медсестра</t>
  </si>
  <si>
    <t>Диетсестра</t>
  </si>
  <si>
    <t>Пом. воспитателя</t>
  </si>
  <si>
    <t>Шеф-повар</t>
  </si>
  <si>
    <t/>
  </si>
  <si>
    <t>Повар</t>
  </si>
  <si>
    <t>Кладовщик</t>
  </si>
  <si>
    <t>Подсобный рабочий</t>
  </si>
  <si>
    <t>Кастелянша</t>
  </si>
  <si>
    <t>Машин. стир. белья</t>
  </si>
  <si>
    <t>Уборщик помещений</t>
  </si>
  <si>
    <t>Раб. по обслуживанию здания</t>
  </si>
  <si>
    <t>Дворник</t>
  </si>
  <si>
    <t>Сторож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</si>
</sst>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10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8" fillId="0" borderId="3" xfId="0" applyNumberFormat="1" applyFont="1" applyBorder="1" applyAlignment="1">
      <alignment horizontal="right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2" fontId="9" fillId="0" borderId="19" xfId="0" applyNumberFormat="1" applyFont="1" applyBorder="1" applyAlignment="1">
      <alignment horizontal="center"/>
    </xf>
    <xf numFmtId="0" fontId="9" fillId="0" borderId="19" xfId="0" applyFont="1" applyBorder="1"/>
    <xf numFmtId="3" fontId="9" fillId="0" borderId="19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3" fontId="8" fillId="0" borderId="16" xfId="0" applyNumberFormat="1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3" fontId="8" fillId="0" borderId="17" xfId="0" applyNumberFormat="1" applyFont="1" applyBorder="1" applyAlignment="1">
      <alignment horizontal="right"/>
    </xf>
    <xf numFmtId="2" fontId="9" fillId="0" borderId="18" xfId="0" applyNumberFormat="1" applyFont="1" applyBorder="1" applyAlignment="1">
      <alignment horizontal="center"/>
    </xf>
    <xf numFmtId="0" fontId="9" fillId="0" borderId="20" xfId="0" applyFont="1" applyBorder="1"/>
    <xf numFmtId="0" fontId="7" fillId="0" borderId="9" xfId="0" applyFont="1" applyBorder="1" applyAlignment="1">
      <alignment horizontal="center" vertical="center" wrapText="1"/>
    </xf>
    <xf numFmtId="10" fontId="7" fillId="0" borderId="10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9" fillId="0" borderId="18" xfId="0" applyNumberFormat="1" applyFont="1" applyBorder="1" applyAlignment="1">
      <alignment horizontal="right"/>
    </xf>
    <xf numFmtId="0" fontId="9" fillId="0" borderId="29" xfId="0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right"/>
    </xf>
    <xf numFmtId="3" fontId="9" fillId="0" borderId="28" xfId="0" applyNumberFormat="1" applyFont="1" applyBorder="1" applyAlignment="1">
      <alignment horizontal="right"/>
    </xf>
    <xf numFmtId="3" fontId="9" fillId="0" borderId="31" xfId="0" applyNumberFormat="1" applyFont="1" applyBorder="1" applyAlignment="1">
      <alignment horizontal="right"/>
    </xf>
    <xf numFmtId="9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3" fontId="7" fillId="0" borderId="3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tabSelected="1" topLeftCell="A40" zoomScaleNormal="100" workbookViewId="0">
      <selection activeCell="AB56" sqref="AB56"/>
    </sheetView>
  </sheetViews>
  <sheetFormatPr defaultRowHeight="12" x14ac:dyDescent="0.2"/>
  <cols>
    <col min="1" max="1" width="3.140625" style="3" customWidth="1"/>
    <col min="2" max="2" width="21.5703125" style="3" customWidth="1"/>
    <col min="3" max="3" width="7.85546875" style="3" customWidth="1"/>
    <col min="4" max="4" width="5" style="3" customWidth="1"/>
    <col min="5" max="5" width="4.85546875" style="3" customWidth="1"/>
    <col min="6" max="6" width="5" style="3" hidden="1" customWidth="1"/>
    <col min="7" max="7" width="4.42578125" style="3" hidden="1" customWidth="1"/>
    <col min="8" max="8" width="6.7109375" style="3" customWidth="1"/>
    <col min="9" max="9" width="4.85546875" style="3" customWidth="1"/>
    <col min="10" max="10" width="6.7109375" style="3" customWidth="1"/>
    <col min="11" max="11" width="9.42578125" style="3" customWidth="1"/>
    <col min="12" max="12" width="9.5703125" style="3" customWidth="1"/>
    <col min="13" max="13" width="10.42578125" style="3" customWidth="1"/>
    <col min="14" max="14" width="8.140625" style="3" customWidth="1"/>
    <col min="15" max="15" width="8.85546875" style="3" customWidth="1"/>
    <col min="16" max="16" width="8.7109375" style="3" customWidth="1"/>
    <col min="17" max="20" width="0" style="3" hidden="1" customWidth="1"/>
    <col min="21" max="21" width="7.7109375" style="3" customWidth="1"/>
    <col min="22" max="22" width="14.140625" style="3" hidden="1" customWidth="1"/>
    <col min="23" max="24" width="0" style="3" hidden="1" customWidth="1"/>
    <col min="25" max="25" width="0.42578125" style="3" customWidth="1"/>
    <col min="26" max="26" width="8.42578125" style="3" customWidth="1"/>
    <col min="27" max="27" width="7.28515625" style="3" customWidth="1"/>
    <col min="28" max="28" width="10.85546875" style="3" customWidth="1"/>
    <col min="29" max="256" width="9.140625" style="3"/>
    <col min="257" max="257" width="5.28515625" style="3" customWidth="1"/>
    <col min="258" max="258" width="36.140625" style="3" customWidth="1"/>
    <col min="259" max="260" width="9.7109375" style="3" customWidth="1"/>
    <col min="261" max="261" width="6.7109375" style="3" customWidth="1"/>
    <col min="262" max="263" width="0" style="3" hidden="1" customWidth="1"/>
    <col min="264" max="264" width="6.7109375" style="3" customWidth="1"/>
    <col min="265" max="265" width="6.5703125" style="3" customWidth="1"/>
    <col min="266" max="266" width="6.7109375" style="3" customWidth="1"/>
    <col min="267" max="267" width="9.28515625" style="3" customWidth="1"/>
    <col min="268" max="268" width="12.5703125" style="3" customWidth="1"/>
    <col min="269" max="269" width="11.7109375" style="3" customWidth="1"/>
    <col min="270" max="270" width="9.140625" style="3"/>
    <col min="271" max="271" width="11" style="3" customWidth="1"/>
    <col min="272" max="272" width="11.7109375" style="3" customWidth="1"/>
    <col min="273" max="276" width="9.140625" style="3"/>
    <col min="277" max="277" width="14.140625" style="3" bestFit="1" customWidth="1"/>
    <col min="278" max="278" width="14.140625" style="3" customWidth="1"/>
    <col min="279" max="282" width="9.140625" style="3"/>
    <col min="283" max="283" width="10.140625" style="3" customWidth="1"/>
    <col min="284" max="512" width="9.140625" style="3"/>
    <col min="513" max="513" width="5.28515625" style="3" customWidth="1"/>
    <col min="514" max="514" width="36.140625" style="3" customWidth="1"/>
    <col min="515" max="516" width="9.7109375" style="3" customWidth="1"/>
    <col min="517" max="517" width="6.7109375" style="3" customWidth="1"/>
    <col min="518" max="519" width="0" style="3" hidden="1" customWidth="1"/>
    <col min="520" max="520" width="6.7109375" style="3" customWidth="1"/>
    <col min="521" max="521" width="6.5703125" style="3" customWidth="1"/>
    <col min="522" max="522" width="6.7109375" style="3" customWidth="1"/>
    <col min="523" max="523" width="9.28515625" style="3" customWidth="1"/>
    <col min="524" max="524" width="12.5703125" style="3" customWidth="1"/>
    <col min="525" max="525" width="11.7109375" style="3" customWidth="1"/>
    <col min="526" max="526" width="9.140625" style="3"/>
    <col min="527" max="527" width="11" style="3" customWidth="1"/>
    <col min="528" max="528" width="11.7109375" style="3" customWidth="1"/>
    <col min="529" max="532" width="9.140625" style="3"/>
    <col min="533" max="533" width="14.140625" style="3" bestFit="1" customWidth="1"/>
    <col min="534" max="534" width="14.140625" style="3" customWidth="1"/>
    <col min="535" max="538" width="9.140625" style="3"/>
    <col min="539" max="539" width="10.140625" style="3" customWidth="1"/>
    <col min="540" max="768" width="9.140625" style="3"/>
    <col min="769" max="769" width="5.28515625" style="3" customWidth="1"/>
    <col min="770" max="770" width="36.140625" style="3" customWidth="1"/>
    <col min="771" max="772" width="9.7109375" style="3" customWidth="1"/>
    <col min="773" max="773" width="6.7109375" style="3" customWidth="1"/>
    <col min="774" max="775" width="0" style="3" hidden="1" customWidth="1"/>
    <col min="776" max="776" width="6.7109375" style="3" customWidth="1"/>
    <col min="777" max="777" width="6.5703125" style="3" customWidth="1"/>
    <col min="778" max="778" width="6.7109375" style="3" customWidth="1"/>
    <col min="779" max="779" width="9.28515625" style="3" customWidth="1"/>
    <col min="780" max="780" width="12.5703125" style="3" customWidth="1"/>
    <col min="781" max="781" width="11.7109375" style="3" customWidth="1"/>
    <col min="782" max="782" width="9.140625" style="3"/>
    <col min="783" max="783" width="11" style="3" customWidth="1"/>
    <col min="784" max="784" width="11.7109375" style="3" customWidth="1"/>
    <col min="785" max="788" width="9.140625" style="3"/>
    <col min="789" max="789" width="14.140625" style="3" bestFit="1" customWidth="1"/>
    <col min="790" max="790" width="14.140625" style="3" customWidth="1"/>
    <col min="791" max="794" width="9.140625" style="3"/>
    <col min="795" max="795" width="10.140625" style="3" customWidth="1"/>
    <col min="796" max="1024" width="9.140625" style="3"/>
    <col min="1025" max="1025" width="5.28515625" style="3" customWidth="1"/>
    <col min="1026" max="1026" width="36.140625" style="3" customWidth="1"/>
    <col min="1027" max="1028" width="9.7109375" style="3" customWidth="1"/>
    <col min="1029" max="1029" width="6.7109375" style="3" customWidth="1"/>
    <col min="1030" max="1031" width="0" style="3" hidden="1" customWidth="1"/>
    <col min="1032" max="1032" width="6.7109375" style="3" customWidth="1"/>
    <col min="1033" max="1033" width="6.5703125" style="3" customWidth="1"/>
    <col min="1034" max="1034" width="6.7109375" style="3" customWidth="1"/>
    <col min="1035" max="1035" width="9.28515625" style="3" customWidth="1"/>
    <col min="1036" max="1036" width="12.5703125" style="3" customWidth="1"/>
    <col min="1037" max="1037" width="11.7109375" style="3" customWidth="1"/>
    <col min="1038" max="1038" width="9.140625" style="3"/>
    <col min="1039" max="1039" width="11" style="3" customWidth="1"/>
    <col min="1040" max="1040" width="11.7109375" style="3" customWidth="1"/>
    <col min="1041" max="1044" width="9.140625" style="3"/>
    <col min="1045" max="1045" width="14.140625" style="3" bestFit="1" customWidth="1"/>
    <col min="1046" max="1046" width="14.140625" style="3" customWidth="1"/>
    <col min="1047" max="1050" width="9.140625" style="3"/>
    <col min="1051" max="1051" width="10.140625" style="3" customWidth="1"/>
    <col min="1052" max="1280" width="9.140625" style="3"/>
    <col min="1281" max="1281" width="5.28515625" style="3" customWidth="1"/>
    <col min="1282" max="1282" width="36.140625" style="3" customWidth="1"/>
    <col min="1283" max="1284" width="9.7109375" style="3" customWidth="1"/>
    <col min="1285" max="1285" width="6.7109375" style="3" customWidth="1"/>
    <col min="1286" max="1287" width="0" style="3" hidden="1" customWidth="1"/>
    <col min="1288" max="1288" width="6.7109375" style="3" customWidth="1"/>
    <col min="1289" max="1289" width="6.5703125" style="3" customWidth="1"/>
    <col min="1290" max="1290" width="6.7109375" style="3" customWidth="1"/>
    <col min="1291" max="1291" width="9.28515625" style="3" customWidth="1"/>
    <col min="1292" max="1292" width="12.5703125" style="3" customWidth="1"/>
    <col min="1293" max="1293" width="11.7109375" style="3" customWidth="1"/>
    <col min="1294" max="1294" width="9.140625" style="3"/>
    <col min="1295" max="1295" width="11" style="3" customWidth="1"/>
    <col min="1296" max="1296" width="11.7109375" style="3" customWidth="1"/>
    <col min="1297" max="1300" width="9.140625" style="3"/>
    <col min="1301" max="1301" width="14.140625" style="3" bestFit="1" customWidth="1"/>
    <col min="1302" max="1302" width="14.140625" style="3" customWidth="1"/>
    <col min="1303" max="1306" width="9.140625" style="3"/>
    <col min="1307" max="1307" width="10.140625" style="3" customWidth="1"/>
    <col min="1308" max="1536" width="9.140625" style="3"/>
    <col min="1537" max="1537" width="5.28515625" style="3" customWidth="1"/>
    <col min="1538" max="1538" width="36.140625" style="3" customWidth="1"/>
    <col min="1539" max="1540" width="9.7109375" style="3" customWidth="1"/>
    <col min="1541" max="1541" width="6.7109375" style="3" customWidth="1"/>
    <col min="1542" max="1543" width="0" style="3" hidden="1" customWidth="1"/>
    <col min="1544" max="1544" width="6.7109375" style="3" customWidth="1"/>
    <col min="1545" max="1545" width="6.5703125" style="3" customWidth="1"/>
    <col min="1546" max="1546" width="6.7109375" style="3" customWidth="1"/>
    <col min="1547" max="1547" width="9.28515625" style="3" customWidth="1"/>
    <col min="1548" max="1548" width="12.5703125" style="3" customWidth="1"/>
    <col min="1549" max="1549" width="11.7109375" style="3" customWidth="1"/>
    <col min="1550" max="1550" width="9.140625" style="3"/>
    <col min="1551" max="1551" width="11" style="3" customWidth="1"/>
    <col min="1552" max="1552" width="11.7109375" style="3" customWidth="1"/>
    <col min="1553" max="1556" width="9.140625" style="3"/>
    <col min="1557" max="1557" width="14.140625" style="3" bestFit="1" customWidth="1"/>
    <col min="1558" max="1558" width="14.140625" style="3" customWidth="1"/>
    <col min="1559" max="1562" width="9.140625" style="3"/>
    <col min="1563" max="1563" width="10.140625" style="3" customWidth="1"/>
    <col min="1564" max="1792" width="9.140625" style="3"/>
    <col min="1793" max="1793" width="5.28515625" style="3" customWidth="1"/>
    <col min="1794" max="1794" width="36.140625" style="3" customWidth="1"/>
    <col min="1795" max="1796" width="9.7109375" style="3" customWidth="1"/>
    <col min="1797" max="1797" width="6.7109375" style="3" customWidth="1"/>
    <col min="1798" max="1799" width="0" style="3" hidden="1" customWidth="1"/>
    <col min="1800" max="1800" width="6.7109375" style="3" customWidth="1"/>
    <col min="1801" max="1801" width="6.5703125" style="3" customWidth="1"/>
    <col min="1802" max="1802" width="6.7109375" style="3" customWidth="1"/>
    <col min="1803" max="1803" width="9.28515625" style="3" customWidth="1"/>
    <col min="1804" max="1804" width="12.5703125" style="3" customWidth="1"/>
    <col min="1805" max="1805" width="11.7109375" style="3" customWidth="1"/>
    <col min="1806" max="1806" width="9.140625" style="3"/>
    <col min="1807" max="1807" width="11" style="3" customWidth="1"/>
    <col min="1808" max="1808" width="11.7109375" style="3" customWidth="1"/>
    <col min="1809" max="1812" width="9.140625" style="3"/>
    <col min="1813" max="1813" width="14.140625" style="3" bestFit="1" customWidth="1"/>
    <col min="1814" max="1814" width="14.140625" style="3" customWidth="1"/>
    <col min="1815" max="1818" width="9.140625" style="3"/>
    <col min="1819" max="1819" width="10.140625" style="3" customWidth="1"/>
    <col min="1820" max="2048" width="9.140625" style="3"/>
    <col min="2049" max="2049" width="5.28515625" style="3" customWidth="1"/>
    <col min="2050" max="2050" width="36.140625" style="3" customWidth="1"/>
    <col min="2051" max="2052" width="9.7109375" style="3" customWidth="1"/>
    <col min="2053" max="2053" width="6.7109375" style="3" customWidth="1"/>
    <col min="2054" max="2055" width="0" style="3" hidden="1" customWidth="1"/>
    <col min="2056" max="2056" width="6.7109375" style="3" customWidth="1"/>
    <col min="2057" max="2057" width="6.5703125" style="3" customWidth="1"/>
    <col min="2058" max="2058" width="6.7109375" style="3" customWidth="1"/>
    <col min="2059" max="2059" width="9.28515625" style="3" customWidth="1"/>
    <col min="2060" max="2060" width="12.5703125" style="3" customWidth="1"/>
    <col min="2061" max="2061" width="11.7109375" style="3" customWidth="1"/>
    <col min="2062" max="2062" width="9.140625" style="3"/>
    <col min="2063" max="2063" width="11" style="3" customWidth="1"/>
    <col min="2064" max="2064" width="11.7109375" style="3" customWidth="1"/>
    <col min="2065" max="2068" width="9.140625" style="3"/>
    <col min="2069" max="2069" width="14.140625" style="3" bestFit="1" customWidth="1"/>
    <col min="2070" max="2070" width="14.140625" style="3" customWidth="1"/>
    <col min="2071" max="2074" width="9.140625" style="3"/>
    <col min="2075" max="2075" width="10.140625" style="3" customWidth="1"/>
    <col min="2076" max="2304" width="9.140625" style="3"/>
    <col min="2305" max="2305" width="5.28515625" style="3" customWidth="1"/>
    <col min="2306" max="2306" width="36.140625" style="3" customWidth="1"/>
    <col min="2307" max="2308" width="9.7109375" style="3" customWidth="1"/>
    <col min="2309" max="2309" width="6.7109375" style="3" customWidth="1"/>
    <col min="2310" max="2311" width="0" style="3" hidden="1" customWidth="1"/>
    <col min="2312" max="2312" width="6.7109375" style="3" customWidth="1"/>
    <col min="2313" max="2313" width="6.5703125" style="3" customWidth="1"/>
    <col min="2314" max="2314" width="6.7109375" style="3" customWidth="1"/>
    <col min="2315" max="2315" width="9.28515625" style="3" customWidth="1"/>
    <col min="2316" max="2316" width="12.5703125" style="3" customWidth="1"/>
    <col min="2317" max="2317" width="11.7109375" style="3" customWidth="1"/>
    <col min="2318" max="2318" width="9.140625" style="3"/>
    <col min="2319" max="2319" width="11" style="3" customWidth="1"/>
    <col min="2320" max="2320" width="11.7109375" style="3" customWidth="1"/>
    <col min="2321" max="2324" width="9.140625" style="3"/>
    <col min="2325" max="2325" width="14.140625" style="3" bestFit="1" customWidth="1"/>
    <col min="2326" max="2326" width="14.140625" style="3" customWidth="1"/>
    <col min="2327" max="2330" width="9.140625" style="3"/>
    <col min="2331" max="2331" width="10.140625" style="3" customWidth="1"/>
    <col min="2332" max="2560" width="9.140625" style="3"/>
    <col min="2561" max="2561" width="5.28515625" style="3" customWidth="1"/>
    <col min="2562" max="2562" width="36.140625" style="3" customWidth="1"/>
    <col min="2563" max="2564" width="9.7109375" style="3" customWidth="1"/>
    <col min="2565" max="2565" width="6.7109375" style="3" customWidth="1"/>
    <col min="2566" max="2567" width="0" style="3" hidden="1" customWidth="1"/>
    <col min="2568" max="2568" width="6.7109375" style="3" customWidth="1"/>
    <col min="2569" max="2569" width="6.5703125" style="3" customWidth="1"/>
    <col min="2570" max="2570" width="6.7109375" style="3" customWidth="1"/>
    <col min="2571" max="2571" width="9.28515625" style="3" customWidth="1"/>
    <col min="2572" max="2572" width="12.5703125" style="3" customWidth="1"/>
    <col min="2573" max="2573" width="11.7109375" style="3" customWidth="1"/>
    <col min="2574" max="2574" width="9.140625" style="3"/>
    <col min="2575" max="2575" width="11" style="3" customWidth="1"/>
    <col min="2576" max="2576" width="11.7109375" style="3" customWidth="1"/>
    <col min="2577" max="2580" width="9.140625" style="3"/>
    <col min="2581" max="2581" width="14.140625" style="3" bestFit="1" customWidth="1"/>
    <col min="2582" max="2582" width="14.140625" style="3" customWidth="1"/>
    <col min="2583" max="2586" width="9.140625" style="3"/>
    <col min="2587" max="2587" width="10.140625" style="3" customWidth="1"/>
    <col min="2588" max="2816" width="9.140625" style="3"/>
    <col min="2817" max="2817" width="5.28515625" style="3" customWidth="1"/>
    <col min="2818" max="2818" width="36.140625" style="3" customWidth="1"/>
    <col min="2819" max="2820" width="9.7109375" style="3" customWidth="1"/>
    <col min="2821" max="2821" width="6.7109375" style="3" customWidth="1"/>
    <col min="2822" max="2823" width="0" style="3" hidden="1" customWidth="1"/>
    <col min="2824" max="2824" width="6.7109375" style="3" customWidth="1"/>
    <col min="2825" max="2825" width="6.5703125" style="3" customWidth="1"/>
    <col min="2826" max="2826" width="6.7109375" style="3" customWidth="1"/>
    <col min="2827" max="2827" width="9.28515625" style="3" customWidth="1"/>
    <col min="2828" max="2828" width="12.5703125" style="3" customWidth="1"/>
    <col min="2829" max="2829" width="11.7109375" style="3" customWidth="1"/>
    <col min="2830" max="2830" width="9.140625" style="3"/>
    <col min="2831" max="2831" width="11" style="3" customWidth="1"/>
    <col min="2832" max="2832" width="11.7109375" style="3" customWidth="1"/>
    <col min="2833" max="2836" width="9.140625" style="3"/>
    <col min="2837" max="2837" width="14.140625" style="3" bestFit="1" customWidth="1"/>
    <col min="2838" max="2838" width="14.140625" style="3" customWidth="1"/>
    <col min="2839" max="2842" width="9.140625" style="3"/>
    <col min="2843" max="2843" width="10.140625" style="3" customWidth="1"/>
    <col min="2844" max="3072" width="9.140625" style="3"/>
    <col min="3073" max="3073" width="5.28515625" style="3" customWidth="1"/>
    <col min="3074" max="3074" width="36.140625" style="3" customWidth="1"/>
    <col min="3075" max="3076" width="9.7109375" style="3" customWidth="1"/>
    <col min="3077" max="3077" width="6.7109375" style="3" customWidth="1"/>
    <col min="3078" max="3079" width="0" style="3" hidden="1" customWidth="1"/>
    <col min="3080" max="3080" width="6.7109375" style="3" customWidth="1"/>
    <col min="3081" max="3081" width="6.5703125" style="3" customWidth="1"/>
    <col min="3082" max="3082" width="6.7109375" style="3" customWidth="1"/>
    <col min="3083" max="3083" width="9.28515625" style="3" customWidth="1"/>
    <col min="3084" max="3084" width="12.5703125" style="3" customWidth="1"/>
    <col min="3085" max="3085" width="11.7109375" style="3" customWidth="1"/>
    <col min="3086" max="3086" width="9.140625" style="3"/>
    <col min="3087" max="3087" width="11" style="3" customWidth="1"/>
    <col min="3088" max="3088" width="11.7109375" style="3" customWidth="1"/>
    <col min="3089" max="3092" width="9.140625" style="3"/>
    <col min="3093" max="3093" width="14.140625" style="3" bestFit="1" customWidth="1"/>
    <col min="3094" max="3094" width="14.140625" style="3" customWidth="1"/>
    <col min="3095" max="3098" width="9.140625" style="3"/>
    <col min="3099" max="3099" width="10.140625" style="3" customWidth="1"/>
    <col min="3100" max="3328" width="9.140625" style="3"/>
    <col min="3329" max="3329" width="5.28515625" style="3" customWidth="1"/>
    <col min="3330" max="3330" width="36.140625" style="3" customWidth="1"/>
    <col min="3331" max="3332" width="9.7109375" style="3" customWidth="1"/>
    <col min="3333" max="3333" width="6.7109375" style="3" customWidth="1"/>
    <col min="3334" max="3335" width="0" style="3" hidden="1" customWidth="1"/>
    <col min="3336" max="3336" width="6.7109375" style="3" customWidth="1"/>
    <col min="3337" max="3337" width="6.5703125" style="3" customWidth="1"/>
    <col min="3338" max="3338" width="6.7109375" style="3" customWidth="1"/>
    <col min="3339" max="3339" width="9.28515625" style="3" customWidth="1"/>
    <col min="3340" max="3340" width="12.5703125" style="3" customWidth="1"/>
    <col min="3341" max="3341" width="11.7109375" style="3" customWidth="1"/>
    <col min="3342" max="3342" width="9.140625" style="3"/>
    <col min="3343" max="3343" width="11" style="3" customWidth="1"/>
    <col min="3344" max="3344" width="11.7109375" style="3" customWidth="1"/>
    <col min="3345" max="3348" width="9.140625" style="3"/>
    <col min="3349" max="3349" width="14.140625" style="3" bestFit="1" customWidth="1"/>
    <col min="3350" max="3350" width="14.140625" style="3" customWidth="1"/>
    <col min="3351" max="3354" width="9.140625" style="3"/>
    <col min="3355" max="3355" width="10.140625" style="3" customWidth="1"/>
    <col min="3356" max="3584" width="9.140625" style="3"/>
    <col min="3585" max="3585" width="5.28515625" style="3" customWidth="1"/>
    <col min="3586" max="3586" width="36.140625" style="3" customWidth="1"/>
    <col min="3587" max="3588" width="9.7109375" style="3" customWidth="1"/>
    <col min="3589" max="3589" width="6.7109375" style="3" customWidth="1"/>
    <col min="3590" max="3591" width="0" style="3" hidden="1" customWidth="1"/>
    <col min="3592" max="3592" width="6.7109375" style="3" customWidth="1"/>
    <col min="3593" max="3593" width="6.5703125" style="3" customWidth="1"/>
    <col min="3594" max="3594" width="6.7109375" style="3" customWidth="1"/>
    <col min="3595" max="3595" width="9.28515625" style="3" customWidth="1"/>
    <col min="3596" max="3596" width="12.5703125" style="3" customWidth="1"/>
    <col min="3597" max="3597" width="11.7109375" style="3" customWidth="1"/>
    <col min="3598" max="3598" width="9.140625" style="3"/>
    <col min="3599" max="3599" width="11" style="3" customWidth="1"/>
    <col min="3600" max="3600" width="11.7109375" style="3" customWidth="1"/>
    <col min="3601" max="3604" width="9.140625" style="3"/>
    <col min="3605" max="3605" width="14.140625" style="3" bestFit="1" customWidth="1"/>
    <col min="3606" max="3606" width="14.140625" style="3" customWidth="1"/>
    <col min="3607" max="3610" width="9.140625" style="3"/>
    <col min="3611" max="3611" width="10.140625" style="3" customWidth="1"/>
    <col min="3612" max="3840" width="9.140625" style="3"/>
    <col min="3841" max="3841" width="5.28515625" style="3" customWidth="1"/>
    <col min="3842" max="3842" width="36.140625" style="3" customWidth="1"/>
    <col min="3843" max="3844" width="9.7109375" style="3" customWidth="1"/>
    <col min="3845" max="3845" width="6.7109375" style="3" customWidth="1"/>
    <col min="3846" max="3847" width="0" style="3" hidden="1" customWidth="1"/>
    <col min="3848" max="3848" width="6.7109375" style="3" customWidth="1"/>
    <col min="3849" max="3849" width="6.5703125" style="3" customWidth="1"/>
    <col min="3850" max="3850" width="6.7109375" style="3" customWidth="1"/>
    <col min="3851" max="3851" width="9.28515625" style="3" customWidth="1"/>
    <col min="3852" max="3852" width="12.5703125" style="3" customWidth="1"/>
    <col min="3853" max="3853" width="11.7109375" style="3" customWidth="1"/>
    <col min="3854" max="3854" width="9.140625" style="3"/>
    <col min="3855" max="3855" width="11" style="3" customWidth="1"/>
    <col min="3856" max="3856" width="11.7109375" style="3" customWidth="1"/>
    <col min="3857" max="3860" width="9.140625" style="3"/>
    <col min="3861" max="3861" width="14.140625" style="3" bestFit="1" customWidth="1"/>
    <col min="3862" max="3862" width="14.140625" style="3" customWidth="1"/>
    <col min="3863" max="3866" width="9.140625" style="3"/>
    <col min="3867" max="3867" width="10.140625" style="3" customWidth="1"/>
    <col min="3868" max="4096" width="9.140625" style="3"/>
    <col min="4097" max="4097" width="5.28515625" style="3" customWidth="1"/>
    <col min="4098" max="4098" width="36.140625" style="3" customWidth="1"/>
    <col min="4099" max="4100" width="9.7109375" style="3" customWidth="1"/>
    <col min="4101" max="4101" width="6.7109375" style="3" customWidth="1"/>
    <col min="4102" max="4103" width="0" style="3" hidden="1" customWidth="1"/>
    <col min="4104" max="4104" width="6.7109375" style="3" customWidth="1"/>
    <col min="4105" max="4105" width="6.5703125" style="3" customWidth="1"/>
    <col min="4106" max="4106" width="6.7109375" style="3" customWidth="1"/>
    <col min="4107" max="4107" width="9.28515625" style="3" customWidth="1"/>
    <col min="4108" max="4108" width="12.5703125" style="3" customWidth="1"/>
    <col min="4109" max="4109" width="11.7109375" style="3" customWidth="1"/>
    <col min="4110" max="4110" width="9.140625" style="3"/>
    <col min="4111" max="4111" width="11" style="3" customWidth="1"/>
    <col min="4112" max="4112" width="11.7109375" style="3" customWidth="1"/>
    <col min="4113" max="4116" width="9.140625" style="3"/>
    <col min="4117" max="4117" width="14.140625" style="3" bestFit="1" customWidth="1"/>
    <col min="4118" max="4118" width="14.140625" style="3" customWidth="1"/>
    <col min="4119" max="4122" width="9.140625" style="3"/>
    <col min="4123" max="4123" width="10.140625" style="3" customWidth="1"/>
    <col min="4124" max="4352" width="9.140625" style="3"/>
    <col min="4353" max="4353" width="5.28515625" style="3" customWidth="1"/>
    <col min="4354" max="4354" width="36.140625" style="3" customWidth="1"/>
    <col min="4355" max="4356" width="9.7109375" style="3" customWidth="1"/>
    <col min="4357" max="4357" width="6.7109375" style="3" customWidth="1"/>
    <col min="4358" max="4359" width="0" style="3" hidden="1" customWidth="1"/>
    <col min="4360" max="4360" width="6.7109375" style="3" customWidth="1"/>
    <col min="4361" max="4361" width="6.5703125" style="3" customWidth="1"/>
    <col min="4362" max="4362" width="6.7109375" style="3" customWidth="1"/>
    <col min="4363" max="4363" width="9.28515625" style="3" customWidth="1"/>
    <col min="4364" max="4364" width="12.5703125" style="3" customWidth="1"/>
    <col min="4365" max="4365" width="11.7109375" style="3" customWidth="1"/>
    <col min="4366" max="4366" width="9.140625" style="3"/>
    <col min="4367" max="4367" width="11" style="3" customWidth="1"/>
    <col min="4368" max="4368" width="11.7109375" style="3" customWidth="1"/>
    <col min="4369" max="4372" width="9.140625" style="3"/>
    <col min="4373" max="4373" width="14.140625" style="3" bestFit="1" customWidth="1"/>
    <col min="4374" max="4374" width="14.140625" style="3" customWidth="1"/>
    <col min="4375" max="4378" width="9.140625" style="3"/>
    <col min="4379" max="4379" width="10.140625" style="3" customWidth="1"/>
    <col min="4380" max="4608" width="9.140625" style="3"/>
    <col min="4609" max="4609" width="5.28515625" style="3" customWidth="1"/>
    <col min="4610" max="4610" width="36.140625" style="3" customWidth="1"/>
    <col min="4611" max="4612" width="9.7109375" style="3" customWidth="1"/>
    <col min="4613" max="4613" width="6.7109375" style="3" customWidth="1"/>
    <col min="4614" max="4615" width="0" style="3" hidden="1" customWidth="1"/>
    <col min="4616" max="4616" width="6.7109375" style="3" customWidth="1"/>
    <col min="4617" max="4617" width="6.5703125" style="3" customWidth="1"/>
    <col min="4618" max="4618" width="6.7109375" style="3" customWidth="1"/>
    <col min="4619" max="4619" width="9.28515625" style="3" customWidth="1"/>
    <col min="4620" max="4620" width="12.5703125" style="3" customWidth="1"/>
    <col min="4621" max="4621" width="11.7109375" style="3" customWidth="1"/>
    <col min="4622" max="4622" width="9.140625" style="3"/>
    <col min="4623" max="4623" width="11" style="3" customWidth="1"/>
    <col min="4624" max="4624" width="11.7109375" style="3" customWidth="1"/>
    <col min="4625" max="4628" width="9.140625" style="3"/>
    <col min="4629" max="4629" width="14.140625" style="3" bestFit="1" customWidth="1"/>
    <col min="4630" max="4630" width="14.140625" style="3" customWidth="1"/>
    <col min="4631" max="4634" width="9.140625" style="3"/>
    <col min="4635" max="4635" width="10.140625" style="3" customWidth="1"/>
    <col min="4636" max="4864" width="9.140625" style="3"/>
    <col min="4865" max="4865" width="5.28515625" style="3" customWidth="1"/>
    <col min="4866" max="4866" width="36.140625" style="3" customWidth="1"/>
    <col min="4867" max="4868" width="9.7109375" style="3" customWidth="1"/>
    <col min="4869" max="4869" width="6.7109375" style="3" customWidth="1"/>
    <col min="4870" max="4871" width="0" style="3" hidden="1" customWidth="1"/>
    <col min="4872" max="4872" width="6.7109375" style="3" customWidth="1"/>
    <col min="4873" max="4873" width="6.5703125" style="3" customWidth="1"/>
    <col min="4874" max="4874" width="6.7109375" style="3" customWidth="1"/>
    <col min="4875" max="4875" width="9.28515625" style="3" customWidth="1"/>
    <col min="4876" max="4876" width="12.5703125" style="3" customWidth="1"/>
    <col min="4877" max="4877" width="11.7109375" style="3" customWidth="1"/>
    <col min="4878" max="4878" width="9.140625" style="3"/>
    <col min="4879" max="4879" width="11" style="3" customWidth="1"/>
    <col min="4880" max="4880" width="11.7109375" style="3" customWidth="1"/>
    <col min="4881" max="4884" width="9.140625" style="3"/>
    <col min="4885" max="4885" width="14.140625" style="3" bestFit="1" customWidth="1"/>
    <col min="4886" max="4886" width="14.140625" style="3" customWidth="1"/>
    <col min="4887" max="4890" width="9.140625" style="3"/>
    <col min="4891" max="4891" width="10.140625" style="3" customWidth="1"/>
    <col min="4892" max="5120" width="9.140625" style="3"/>
    <col min="5121" max="5121" width="5.28515625" style="3" customWidth="1"/>
    <col min="5122" max="5122" width="36.140625" style="3" customWidth="1"/>
    <col min="5123" max="5124" width="9.7109375" style="3" customWidth="1"/>
    <col min="5125" max="5125" width="6.7109375" style="3" customWidth="1"/>
    <col min="5126" max="5127" width="0" style="3" hidden="1" customWidth="1"/>
    <col min="5128" max="5128" width="6.7109375" style="3" customWidth="1"/>
    <col min="5129" max="5129" width="6.5703125" style="3" customWidth="1"/>
    <col min="5130" max="5130" width="6.7109375" style="3" customWidth="1"/>
    <col min="5131" max="5131" width="9.28515625" style="3" customWidth="1"/>
    <col min="5132" max="5132" width="12.5703125" style="3" customWidth="1"/>
    <col min="5133" max="5133" width="11.7109375" style="3" customWidth="1"/>
    <col min="5134" max="5134" width="9.140625" style="3"/>
    <col min="5135" max="5135" width="11" style="3" customWidth="1"/>
    <col min="5136" max="5136" width="11.7109375" style="3" customWidth="1"/>
    <col min="5137" max="5140" width="9.140625" style="3"/>
    <col min="5141" max="5141" width="14.140625" style="3" bestFit="1" customWidth="1"/>
    <col min="5142" max="5142" width="14.140625" style="3" customWidth="1"/>
    <col min="5143" max="5146" width="9.140625" style="3"/>
    <col min="5147" max="5147" width="10.140625" style="3" customWidth="1"/>
    <col min="5148" max="5376" width="9.140625" style="3"/>
    <col min="5377" max="5377" width="5.28515625" style="3" customWidth="1"/>
    <col min="5378" max="5378" width="36.140625" style="3" customWidth="1"/>
    <col min="5379" max="5380" width="9.7109375" style="3" customWidth="1"/>
    <col min="5381" max="5381" width="6.7109375" style="3" customWidth="1"/>
    <col min="5382" max="5383" width="0" style="3" hidden="1" customWidth="1"/>
    <col min="5384" max="5384" width="6.7109375" style="3" customWidth="1"/>
    <col min="5385" max="5385" width="6.5703125" style="3" customWidth="1"/>
    <col min="5386" max="5386" width="6.7109375" style="3" customWidth="1"/>
    <col min="5387" max="5387" width="9.28515625" style="3" customWidth="1"/>
    <col min="5388" max="5388" width="12.5703125" style="3" customWidth="1"/>
    <col min="5389" max="5389" width="11.7109375" style="3" customWidth="1"/>
    <col min="5390" max="5390" width="9.140625" style="3"/>
    <col min="5391" max="5391" width="11" style="3" customWidth="1"/>
    <col min="5392" max="5392" width="11.7109375" style="3" customWidth="1"/>
    <col min="5393" max="5396" width="9.140625" style="3"/>
    <col min="5397" max="5397" width="14.140625" style="3" bestFit="1" customWidth="1"/>
    <col min="5398" max="5398" width="14.140625" style="3" customWidth="1"/>
    <col min="5399" max="5402" width="9.140625" style="3"/>
    <col min="5403" max="5403" width="10.140625" style="3" customWidth="1"/>
    <col min="5404" max="5632" width="9.140625" style="3"/>
    <col min="5633" max="5633" width="5.28515625" style="3" customWidth="1"/>
    <col min="5634" max="5634" width="36.140625" style="3" customWidth="1"/>
    <col min="5635" max="5636" width="9.7109375" style="3" customWidth="1"/>
    <col min="5637" max="5637" width="6.7109375" style="3" customWidth="1"/>
    <col min="5638" max="5639" width="0" style="3" hidden="1" customWidth="1"/>
    <col min="5640" max="5640" width="6.7109375" style="3" customWidth="1"/>
    <col min="5641" max="5641" width="6.5703125" style="3" customWidth="1"/>
    <col min="5642" max="5642" width="6.7109375" style="3" customWidth="1"/>
    <col min="5643" max="5643" width="9.28515625" style="3" customWidth="1"/>
    <col min="5644" max="5644" width="12.5703125" style="3" customWidth="1"/>
    <col min="5645" max="5645" width="11.7109375" style="3" customWidth="1"/>
    <col min="5646" max="5646" width="9.140625" style="3"/>
    <col min="5647" max="5647" width="11" style="3" customWidth="1"/>
    <col min="5648" max="5648" width="11.7109375" style="3" customWidth="1"/>
    <col min="5649" max="5652" width="9.140625" style="3"/>
    <col min="5653" max="5653" width="14.140625" style="3" bestFit="1" customWidth="1"/>
    <col min="5654" max="5654" width="14.140625" style="3" customWidth="1"/>
    <col min="5655" max="5658" width="9.140625" style="3"/>
    <col min="5659" max="5659" width="10.140625" style="3" customWidth="1"/>
    <col min="5660" max="5888" width="9.140625" style="3"/>
    <col min="5889" max="5889" width="5.28515625" style="3" customWidth="1"/>
    <col min="5890" max="5890" width="36.140625" style="3" customWidth="1"/>
    <col min="5891" max="5892" width="9.7109375" style="3" customWidth="1"/>
    <col min="5893" max="5893" width="6.7109375" style="3" customWidth="1"/>
    <col min="5894" max="5895" width="0" style="3" hidden="1" customWidth="1"/>
    <col min="5896" max="5896" width="6.7109375" style="3" customWidth="1"/>
    <col min="5897" max="5897" width="6.5703125" style="3" customWidth="1"/>
    <col min="5898" max="5898" width="6.7109375" style="3" customWidth="1"/>
    <col min="5899" max="5899" width="9.28515625" style="3" customWidth="1"/>
    <col min="5900" max="5900" width="12.5703125" style="3" customWidth="1"/>
    <col min="5901" max="5901" width="11.7109375" style="3" customWidth="1"/>
    <col min="5902" max="5902" width="9.140625" style="3"/>
    <col min="5903" max="5903" width="11" style="3" customWidth="1"/>
    <col min="5904" max="5904" width="11.7109375" style="3" customWidth="1"/>
    <col min="5905" max="5908" width="9.140625" style="3"/>
    <col min="5909" max="5909" width="14.140625" style="3" bestFit="1" customWidth="1"/>
    <col min="5910" max="5910" width="14.140625" style="3" customWidth="1"/>
    <col min="5911" max="5914" width="9.140625" style="3"/>
    <col min="5915" max="5915" width="10.140625" style="3" customWidth="1"/>
    <col min="5916" max="6144" width="9.140625" style="3"/>
    <col min="6145" max="6145" width="5.28515625" style="3" customWidth="1"/>
    <col min="6146" max="6146" width="36.140625" style="3" customWidth="1"/>
    <col min="6147" max="6148" width="9.7109375" style="3" customWidth="1"/>
    <col min="6149" max="6149" width="6.7109375" style="3" customWidth="1"/>
    <col min="6150" max="6151" width="0" style="3" hidden="1" customWidth="1"/>
    <col min="6152" max="6152" width="6.7109375" style="3" customWidth="1"/>
    <col min="6153" max="6153" width="6.5703125" style="3" customWidth="1"/>
    <col min="6154" max="6154" width="6.7109375" style="3" customWidth="1"/>
    <col min="6155" max="6155" width="9.28515625" style="3" customWidth="1"/>
    <col min="6156" max="6156" width="12.5703125" style="3" customWidth="1"/>
    <col min="6157" max="6157" width="11.7109375" style="3" customWidth="1"/>
    <col min="6158" max="6158" width="9.140625" style="3"/>
    <col min="6159" max="6159" width="11" style="3" customWidth="1"/>
    <col min="6160" max="6160" width="11.7109375" style="3" customWidth="1"/>
    <col min="6161" max="6164" width="9.140625" style="3"/>
    <col min="6165" max="6165" width="14.140625" style="3" bestFit="1" customWidth="1"/>
    <col min="6166" max="6166" width="14.140625" style="3" customWidth="1"/>
    <col min="6167" max="6170" width="9.140625" style="3"/>
    <col min="6171" max="6171" width="10.140625" style="3" customWidth="1"/>
    <col min="6172" max="6400" width="9.140625" style="3"/>
    <col min="6401" max="6401" width="5.28515625" style="3" customWidth="1"/>
    <col min="6402" max="6402" width="36.140625" style="3" customWidth="1"/>
    <col min="6403" max="6404" width="9.7109375" style="3" customWidth="1"/>
    <col min="6405" max="6405" width="6.7109375" style="3" customWidth="1"/>
    <col min="6406" max="6407" width="0" style="3" hidden="1" customWidth="1"/>
    <col min="6408" max="6408" width="6.7109375" style="3" customWidth="1"/>
    <col min="6409" max="6409" width="6.5703125" style="3" customWidth="1"/>
    <col min="6410" max="6410" width="6.7109375" style="3" customWidth="1"/>
    <col min="6411" max="6411" width="9.28515625" style="3" customWidth="1"/>
    <col min="6412" max="6412" width="12.5703125" style="3" customWidth="1"/>
    <col min="6413" max="6413" width="11.7109375" style="3" customWidth="1"/>
    <col min="6414" max="6414" width="9.140625" style="3"/>
    <col min="6415" max="6415" width="11" style="3" customWidth="1"/>
    <col min="6416" max="6416" width="11.7109375" style="3" customWidth="1"/>
    <col min="6417" max="6420" width="9.140625" style="3"/>
    <col min="6421" max="6421" width="14.140625" style="3" bestFit="1" customWidth="1"/>
    <col min="6422" max="6422" width="14.140625" style="3" customWidth="1"/>
    <col min="6423" max="6426" width="9.140625" style="3"/>
    <col min="6427" max="6427" width="10.140625" style="3" customWidth="1"/>
    <col min="6428" max="6656" width="9.140625" style="3"/>
    <col min="6657" max="6657" width="5.28515625" style="3" customWidth="1"/>
    <col min="6658" max="6658" width="36.140625" style="3" customWidth="1"/>
    <col min="6659" max="6660" width="9.7109375" style="3" customWidth="1"/>
    <col min="6661" max="6661" width="6.7109375" style="3" customWidth="1"/>
    <col min="6662" max="6663" width="0" style="3" hidden="1" customWidth="1"/>
    <col min="6664" max="6664" width="6.7109375" style="3" customWidth="1"/>
    <col min="6665" max="6665" width="6.5703125" style="3" customWidth="1"/>
    <col min="6666" max="6666" width="6.7109375" style="3" customWidth="1"/>
    <col min="6667" max="6667" width="9.28515625" style="3" customWidth="1"/>
    <col min="6668" max="6668" width="12.5703125" style="3" customWidth="1"/>
    <col min="6669" max="6669" width="11.7109375" style="3" customWidth="1"/>
    <col min="6670" max="6670" width="9.140625" style="3"/>
    <col min="6671" max="6671" width="11" style="3" customWidth="1"/>
    <col min="6672" max="6672" width="11.7109375" style="3" customWidth="1"/>
    <col min="6673" max="6676" width="9.140625" style="3"/>
    <col min="6677" max="6677" width="14.140625" style="3" bestFit="1" customWidth="1"/>
    <col min="6678" max="6678" width="14.140625" style="3" customWidth="1"/>
    <col min="6679" max="6682" width="9.140625" style="3"/>
    <col min="6683" max="6683" width="10.140625" style="3" customWidth="1"/>
    <col min="6684" max="6912" width="9.140625" style="3"/>
    <col min="6913" max="6913" width="5.28515625" style="3" customWidth="1"/>
    <col min="6914" max="6914" width="36.140625" style="3" customWidth="1"/>
    <col min="6915" max="6916" width="9.7109375" style="3" customWidth="1"/>
    <col min="6917" max="6917" width="6.7109375" style="3" customWidth="1"/>
    <col min="6918" max="6919" width="0" style="3" hidden="1" customWidth="1"/>
    <col min="6920" max="6920" width="6.7109375" style="3" customWidth="1"/>
    <col min="6921" max="6921" width="6.5703125" style="3" customWidth="1"/>
    <col min="6922" max="6922" width="6.7109375" style="3" customWidth="1"/>
    <col min="6923" max="6923" width="9.28515625" style="3" customWidth="1"/>
    <col min="6924" max="6924" width="12.5703125" style="3" customWidth="1"/>
    <col min="6925" max="6925" width="11.7109375" style="3" customWidth="1"/>
    <col min="6926" max="6926" width="9.140625" style="3"/>
    <col min="6927" max="6927" width="11" style="3" customWidth="1"/>
    <col min="6928" max="6928" width="11.7109375" style="3" customWidth="1"/>
    <col min="6929" max="6932" width="9.140625" style="3"/>
    <col min="6933" max="6933" width="14.140625" style="3" bestFit="1" customWidth="1"/>
    <col min="6934" max="6934" width="14.140625" style="3" customWidth="1"/>
    <col min="6935" max="6938" width="9.140625" style="3"/>
    <col min="6939" max="6939" width="10.140625" style="3" customWidth="1"/>
    <col min="6940" max="7168" width="9.140625" style="3"/>
    <col min="7169" max="7169" width="5.28515625" style="3" customWidth="1"/>
    <col min="7170" max="7170" width="36.140625" style="3" customWidth="1"/>
    <col min="7171" max="7172" width="9.7109375" style="3" customWidth="1"/>
    <col min="7173" max="7173" width="6.7109375" style="3" customWidth="1"/>
    <col min="7174" max="7175" width="0" style="3" hidden="1" customWidth="1"/>
    <col min="7176" max="7176" width="6.7109375" style="3" customWidth="1"/>
    <col min="7177" max="7177" width="6.5703125" style="3" customWidth="1"/>
    <col min="7178" max="7178" width="6.7109375" style="3" customWidth="1"/>
    <col min="7179" max="7179" width="9.28515625" style="3" customWidth="1"/>
    <col min="7180" max="7180" width="12.5703125" style="3" customWidth="1"/>
    <col min="7181" max="7181" width="11.7109375" style="3" customWidth="1"/>
    <col min="7182" max="7182" width="9.140625" style="3"/>
    <col min="7183" max="7183" width="11" style="3" customWidth="1"/>
    <col min="7184" max="7184" width="11.7109375" style="3" customWidth="1"/>
    <col min="7185" max="7188" width="9.140625" style="3"/>
    <col min="7189" max="7189" width="14.140625" style="3" bestFit="1" customWidth="1"/>
    <col min="7190" max="7190" width="14.140625" style="3" customWidth="1"/>
    <col min="7191" max="7194" width="9.140625" style="3"/>
    <col min="7195" max="7195" width="10.140625" style="3" customWidth="1"/>
    <col min="7196" max="7424" width="9.140625" style="3"/>
    <col min="7425" max="7425" width="5.28515625" style="3" customWidth="1"/>
    <col min="7426" max="7426" width="36.140625" style="3" customWidth="1"/>
    <col min="7427" max="7428" width="9.7109375" style="3" customWidth="1"/>
    <col min="7429" max="7429" width="6.7109375" style="3" customWidth="1"/>
    <col min="7430" max="7431" width="0" style="3" hidden="1" customWidth="1"/>
    <col min="7432" max="7432" width="6.7109375" style="3" customWidth="1"/>
    <col min="7433" max="7433" width="6.5703125" style="3" customWidth="1"/>
    <col min="7434" max="7434" width="6.7109375" style="3" customWidth="1"/>
    <col min="7435" max="7435" width="9.28515625" style="3" customWidth="1"/>
    <col min="7436" max="7436" width="12.5703125" style="3" customWidth="1"/>
    <col min="7437" max="7437" width="11.7109375" style="3" customWidth="1"/>
    <col min="7438" max="7438" width="9.140625" style="3"/>
    <col min="7439" max="7439" width="11" style="3" customWidth="1"/>
    <col min="7440" max="7440" width="11.7109375" style="3" customWidth="1"/>
    <col min="7441" max="7444" width="9.140625" style="3"/>
    <col min="7445" max="7445" width="14.140625" style="3" bestFit="1" customWidth="1"/>
    <col min="7446" max="7446" width="14.140625" style="3" customWidth="1"/>
    <col min="7447" max="7450" width="9.140625" style="3"/>
    <col min="7451" max="7451" width="10.140625" style="3" customWidth="1"/>
    <col min="7452" max="7680" width="9.140625" style="3"/>
    <col min="7681" max="7681" width="5.28515625" style="3" customWidth="1"/>
    <col min="7682" max="7682" width="36.140625" style="3" customWidth="1"/>
    <col min="7683" max="7684" width="9.7109375" style="3" customWidth="1"/>
    <col min="7685" max="7685" width="6.7109375" style="3" customWidth="1"/>
    <col min="7686" max="7687" width="0" style="3" hidden="1" customWidth="1"/>
    <col min="7688" max="7688" width="6.7109375" style="3" customWidth="1"/>
    <col min="7689" max="7689" width="6.5703125" style="3" customWidth="1"/>
    <col min="7690" max="7690" width="6.7109375" style="3" customWidth="1"/>
    <col min="7691" max="7691" width="9.28515625" style="3" customWidth="1"/>
    <col min="7692" max="7692" width="12.5703125" style="3" customWidth="1"/>
    <col min="7693" max="7693" width="11.7109375" style="3" customWidth="1"/>
    <col min="7694" max="7694" width="9.140625" style="3"/>
    <col min="7695" max="7695" width="11" style="3" customWidth="1"/>
    <col min="7696" max="7696" width="11.7109375" style="3" customWidth="1"/>
    <col min="7697" max="7700" width="9.140625" style="3"/>
    <col min="7701" max="7701" width="14.140625" style="3" bestFit="1" customWidth="1"/>
    <col min="7702" max="7702" width="14.140625" style="3" customWidth="1"/>
    <col min="7703" max="7706" width="9.140625" style="3"/>
    <col min="7707" max="7707" width="10.140625" style="3" customWidth="1"/>
    <col min="7708" max="7936" width="9.140625" style="3"/>
    <col min="7937" max="7937" width="5.28515625" style="3" customWidth="1"/>
    <col min="7938" max="7938" width="36.140625" style="3" customWidth="1"/>
    <col min="7939" max="7940" width="9.7109375" style="3" customWidth="1"/>
    <col min="7941" max="7941" width="6.7109375" style="3" customWidth="1"/>
    <col min="7942" max="7943" width="0" style="3" hidden="1" customWidth="1"/>
    <col min="7944" max="7944" width="6.7109375" style="3" customWidth="1"/>
    <col min="7945" max="7945" width="6.5703125" style="3" customWidth="1"/>
    <col min="7946" max="7946" width="6.7109375" style="3" customWidth="1"/>
    <col min="7947" max="7947" width="9.28515625" style="3" customWidth="1"/>
    <col min="7948" max="7948" width="12.5703125" style="3" customWidth="1"/>
    <col min="7949" max="7949" width="11.7109375" style="3" customWidth="1"/>
    <col min="7950" max="7950" width="9.140625" style="3"/>
    <col min="7951" max="7951" width="11" style="3" customWidth="1"/>
    <col min="7952" max="7952" width="11.7109375" style="3" customWidth="1"/>
    <col min="7953" max="7956" width="9.140625" style="3"/>
    <col min="7957" max="7957" width="14.140625" style="3" bestFit="1" customWidth="1"/>
    <col min="7958" max="7958" width="14.140625" style="3" customWidth="1"/>
    <col min="7959" max="7962" width="9.140625" style="3"/>
    <col min="7963" max="7963" width="10.140625" style="3" customWidth="1"/>
    <col min="7964" max="8192" width="9.140625" style="3"/>
    <col min="8193" max="8193" width="5.28515625" style="3" customWidth="1"/>
    <col min="8194" max="8194" width="36.140625" style="3" customWidth="1"/>
    <col min="8195" max="8196" width="9.7109375" style="3" customWidth="1"/>
    <col min="8197" max="8197" width="6.7109375" style="3" customWidth="1"/>
    <col min="8198" max="8199" width="0" style="3" hidden="1" customWidth="1"/>
    <col min="8200" max="8200" width="6.7109375" style="3" customWidth="1"/>
    <col min="8201" max="8201" width="6.5703125" style="3" customWidth="1"/>
    <col min="8202" max="8202" width="6.7109375" style="3" customWidth="1"/>
    <col min="8203" max="8203" width="9.28515625" style="3" customWidth="1"/>
    <col min="8204" max="8204" width="12.5703125" style="3" customWidth="1"/>
    <col min="8205" max="8205" width="11.7109375" style="3" customWidth="1"/>
    <col min="8206" max="8206" width="9.140625" style="3"/>
    <col min="8207" max="8207" width="11" style="3" customWidth="1"/>
    <col min="8208" max="8208" width="11.7109375" style="3" customWidth="1"/>
    <col min="8209" max="8212" width="9.140625" style="3"/>
    <col min="8213" max="8213" width="14.140625" style="3" bestFit="1" customWidth="1"/>
    <col min="8214" max="8214" width="14.140625" style="3" customWidth="1"/>
    <col min="8215" max="8218" width="9.140625" style="3"/>
    <col min="8219" max="8219" width="10.140625" style="3" customWidth="1"/>
    <col min="8220" max="8448" width="9.140625" style="3"/>
    <col min="8449" max="8449" width="5.28515625" style="3" customWidth="1"/>
    <col min="8450" max="8450" width="36.140625" style="3" customWidth="1"/>
    <col min="8451" max="8452" width="9.7109375" style="3" customWidth="1"/>
    <col min="8453" max="8453" width="6.7109375" style="3" customWidth="1"/>
    <col min="8454" max="8455" width="0" style="3" hidden="1" customWidth="1"/>
    <col min="8456" max="8456" width="6.7109375" style="3" customWidth="1"/>
    <col min="8457" max="8457" width="6.5703125" style="3" customWidth="1"/>
    <col min="8458" max="8458" width="6.7109375" style="3" customWidth="1"/>
    <col min="8459" max="8459" width="9.28515625" style="3" customWidth="1"/>
    <col min="8460" max="8460" width="12.5703125" style="3" customWidth="1"/>
    <col min="8461" max="8461" width="11.7109375" style="3" customWidth="1"/>
    <col min="8462" max="8462" width="9.140625" style="3"/>
    <col min="8463" max="8463" width="11" style="3" customWidth="1"/>
    <col min="8464" max="8464" width="11.7109375" style="3" customWidth="1"/>
    <col min="8465" max="8468" width="9.140625" style="3"/>
    <col min="8469" max="8469" width="14.140625" style="3" bestFit="1" customWidth="1"/>
    <col min="8470" max="8470" width="14.140625" style="3" customWidth="1"/>
    <col min="8471" max="8474" width="9.140625" style="3"/>
    <col min="8475" max="8475" width="10.140625" style="3" customWidth="1"/>
    <col min="8476" max="8704" width="9.140625" style="3"/>
    <col min="8705" max="8705" width="5.28515625" style="3" customWidth="1"/>
    <col min="8706" max="8706" width="36.140625" style="3" customWidth="1"/>
    <col min="8707" max="8708" width="9.7109375" style="3" customWidth="1"/>
    <col min="8709" max="8709" width="6.7109375" style="3" customWidth="1"/>
    <col min="8710" max="8711" width="0" style="3" hidden="1" customWidth="1"/>
    <col min="8712" max="8712" width="6.7109375" style="3" customWidth="1"/>
    <col min="8713" max="8713" width="6.5703125" style="3" customWidth="1"/>
    <col min="8714" max="8714" width="6.7109375" style="3" customWidth="1"/>
    <col min="8715" max="8715" width="9.28515625" style="3" customWidth="1"/>
    <col min="8716" max="8716" width="12.5703125" style="3" customWidth="1"/>
    <col min="8717" max="8717" width="11.7109375" style="3" customWidth="1"/>
    <col min="8718" max="8718" width="9.140625" style="3"/>
    <col min="8719" max="8719" width="11" style="3" customWidth="1"/>
    <col min="8720" max="8720" width="11.7109375" style="3" customWidth="1"/>
    <col min="8721" max="8724" width="9.140625" style="3"/>
    <col min="8725" max="8725" width="14.140625" style="3" bestFit="1" customWidth="1"/>
    <col min="8726" max="8726" width="14.140625" style="3" customWidth="1"/>
    <col min="8727" max="8730" width="9.140625" style="3"/>
    <col min="8731" max="8731" width="10.140625" style="3" customWidth="1"/>
    <col min="8732" max="8960" width="9.140625" style="3"/>
    <col min="8961" max="8961" width="5.28515625" style="3" customWidth="1"/>
    <col min="8962" max="8962" width="36.140625" style="3" customWidth="1"/>
    <col min="8963" max="8964" width="9.7109375" style="3" customWidth="1"/>
    <col min="8965" max="8965" width="6.7109375" style="3" customWidth="1"/>
    <col min="8966" max="8967" width="0" style="3" hidden="1" customWidth="1"/>
    <col min="8968" max="8968" width="6.7109375" style="3" customWidth="1"/>
    <col min="8969" max="8969" width="6.5703125" style="3" customWidth="1"/>
    <col min="8970" max="8970" width="6.7109375" style="3" customWidth="1"/>
    <col min="8971" max="8971" width="9.28515625" style="3" customWidth="1"/>
    <col min="8972" max="8972" width="12.5703125" style="3" customWidth="1"/>
    <col min="8973" max="8973" width="11.7109375" style="3" customWidth="1"/>
    <col min="8974" max="8974" width="9.140625" style="3"/>
    <col min="8975" max="8975" width="11" style="3" customWidth="1"/>
    <col min="8976" max="8976" width="11.7109375" style="3" customWidth="1"/>
    <col min="8977" max="8980" width="9.140625" style="3"/>
    <col min="8981" max="8981" width="14.140625" style="3" bestFit="1" customWidth="1"/>
    <col min="8982" max="8982" width="14.140625" style="3" customWidth="1"/>
    <col min="8983" max="8986" width="9.140625" style="3"/>
    <col min="8987" max="8987" width="10.140625" style="3" customWidth="1"/>
    <col min="8988" max="9216" width="9.140625" style="3"/>
    <col min="9217" max="9217" width="5.28515625" style="3" customWidth="1"/>
    <col min="9218" max="9218" width="36.140625" style="3" customWidth="1"/>
    <col min="9219" max="9220" width="9.7109375" style="3" customWidth="1"/>
    <col min="9221" max="9221" width="6.7109375" style="3" customWidth="1"/>
    <col min="9222" max="9223" width="0" style="3" hidden="1" customWidth="1"/>
    <col min="9224" max="9224" width="6.7109375" style="3" customWidth="1"/>
    <col min="9225" max="9225" width="6.5703125" style="3" customWidth="1"/>
    <col min="9226" max="9226" width="6.7109375" style="3" customWidth="1"/>
    <col min="9227" max="9227" width="9.28515625" style="3" customWidth="1"/>
    <col min="9228" max="9228" width="12.5703125" style="3" customWidth="1"/>
    <col min="9229" max="9229" width="11.7109375" style="3" customWidth="1"/>
    <col min="9230" max="9230" width="9.140625" style="3"/>
    <col min="9231" max="9231" width="11" style="3" customWidth="1"/>
    <col min="9232" max="9232" width="11.7109375" style="3" customWidth="1"/>
    <col min="9233" max="9236" width="9.140625" style="3"/>
    <col min="9237" max="9237" width="14.140625" style="3" bestFit="1" customWidth="1"/>
    <col min="9238" max="9238" width="14.140625" style="3" customWidth="1"/>
    <col min="9239" max="9242" width="9.140625" style="3"/>
    <col min="9243" max="9243" width="10.140625" style="3" customWidth="1"/>
    <col min="9244" max="9472" width="9.140625" style="3"/>
    <col min="9473" max="9473" width="5.28515625" style="3" customWidth="1"/>
    <col min="9474" max="9474" width="36.140625" style="3" customWidth="1"/>
    <col min="9475" max="9476" width="9.7109375" style="3" customWidth="1"/>
    <col min="9477" max="9477" width="6.7109375" style="3" customWidth="1"/>
    <col min="9478" max="9479" width="0" style="3" hidden="1" customWidth="1"/>
    <col min="9480" max="9480" width="6.7109375" style="3" customWidth="1"/>
    <col min="9481" max="9481" width="6.5703125" style="3" customWidth="1"/>
    <col min="9482" max="9482" width="6.7109375" style="3" customWidth="1"/>
    <col min="9483" max="9483" width="9.28515625" style="3" customWidth="1"/>
    <col min="9484" max="9484" width="12.5703125" style="3" customWidth="1"/>
    <col min="9485" max="9485" width="11.7109375" style="3" customWidth="1"/>
    <col min="9486" max="9486" width="9.140625" style="3"/>
    <col min="9487" max="9487" width="11" style="3" customWidth="1"/>
    <col min="9488" max="9488" width="11.7109375" style="3" customWidth="1"/>
    <col min="9489" max="9492" width="9.140625" style="3"/>
    <col min="9493" max="9493" width="14.140625" style="3" bestFit="1" customWidth="1"/>
    <col min="9494" max="9494" width="14.140625" style="3" customWidth="1"/>
    <col min="9495" max="9498" width="9.140625" style="3"/>
    <col min="9499" max="9499" width="10.140625" style="3" customWidth="1"/>
    <col min="9500" max="9728" width="9.140625" style="3"/>
    <col min="9729" max="9729" width="5.28515625" style="3" customWidth="1"/>
    <col min="9730" max="9730" width="36.140625" style="3" customWidth="1"/>
    <col min="9731" max="9732" width="9.7109375" style="3" customWidth="1"/>
    <col min="9733" max="9733" width="6.7109375" style="3" customWidth="1"/>
    <col min="9734" max="9735" width="0" style="3" hidden="1" customWidth="1"/>
    <col min="9736" max="9736" width="6.7109375" style="3" customWidth="1"/>
    <col min="9737" max="9737" width="6.5703125" style="3" customWidth="1"/>
    <col min="9738" max="9738" width="6.7109375" style="3" customWidth="1"/>
    <col min="9739" max="9739" width="9.28515625" style="3" customWidth="1"/>
    <col min="9740" max="9740" width="12.5703125" style="3" customWidth="1"/>
    <col min="9741" max="9741" width="11.7109375" style="3" customWidth="1"/>
    <col min="9742" max="9742" width="9.140625" style="3"/>
    <col min="9743" max="9743" width="11" style="3" customWidth="1"/>
    <col min="9744" max="9744" width="11.7109375" style="3" customWidth="1"/>
    <col min="9745" max="9748" width="9.140625" style="3"/>
    <col min="9749" max="9749" width="14.140625" style="3" bestFit="1" customWidth="1"/>
    <col min="9750" max="9750" width="14.140625" style="3" customWidth="1"/>
    <col min="9751" max="9754" width="9.140625" style="3"/>
    <col min="9755" max="9755" width="10.140625" style="3" customWidth="1"/>
    <col min="9756" max="9984" width="9.140625" style="3"/>
    <col min="9985" max="9985" width="5.28515625" style="3" customWidth="1"/>
    <col min="9986" max="9986" width="36.140625" style="3" customWidth="1"/>
    <col min="9987" max="9988" width="9.7109375" style="3" customWidth="1"/>
    <col min="9989" max="9989" width="6.7109375" style="3" customWidth="1"/>
    <col min="9990" max="9991" width="0" style="3" hidden="1" customWidth="1"/>
    <col min="9992" max="9992" width="6.7109375" style="3" customWidth="1"/>
    <col min="9993" max="9993" width="6.5703125" style="3" customWidth="1"/>
    <col min="9994" max="9994" width="6.7109375" style="3" customWidth="1"/>
    <col min="9995" max="9995" width="9.28515625" style="3" customWidth="1"/>
    <col min="9996" max="9996" width="12.5703125" style="3" customWidth="1"/>
    <col min="9997" max="9997" width="11.7109375" style="3" customWidth="1"/>
    <col min="9998" max="9998" width="9.140625" style="3"/>
    <col min="9999" max="9999" width="11" style="3" customWidth="1"/>
    <col min="10000" max="10000" width="11.7109375" style="3" customWidth="1"/>
    <col min="10001" max="10004" width="9.140625" style="3"/>
    <col min="10005" max="10005" width="14.140625" style="3" bestFit="1" customWidth="1"/>
    <col min="10006" max="10006" width="14.140625" style="3" customWidth="1"/>
    <col min="10007" max="10010" width="9.140625" style="3"/>
    <col min="10011" max="10011" width="10.140625" style="3" customWidth="1"/>
    <col min="10012" max="10240" width="9.140625" style="3"/>
    <col min="10241" max="10241" width="5.28515625" style="3" customWidth="1"/>
    <col min="10242" max="10242" width="36.140625" style="3" customWidth="1"/>
    <col min="10243" max="10244" width="9.7109375" style="3" customWidth="1"/>
    <col min="10245" max="10245" width="6.7109375" style="3" customWidth="1"/>
    <col min="10246" max="10247" width="0" style="3" hidden="1" customWidth="1"/>
    <col min="10248" max="10248" width="6.7109375" style="3" customWidth="1"/>
    <col min="10249" max="10249" width="6.5703125" style="3" customWidth="1"/>
    <col min="10250" max="10250" width="6.7109375" style="3" customWidth="1"/>
    <col min="10251" max="10251" width="9.28515625" style="3" customWidth="1"/>
    <col min="10252" max="10252" width="12.5703125" style="3" customWidth="1"/>
    <col min="10253" max="10253" width="11.7109375" style="3" customWidth="1"/>
    <col min="10254" max="10254" width="9.140625" style="3"/>
    <col min="10255" max="10255" width="11" style="3" customWidth="1"/>
    <col min="10256" max="10256" width="11.7109375" style="3" customWidth="1"/>
    <col min="10257" max="10260" width="9.140625" style="3"/>
    <col min="10261" max="10261" width="14.140625" style="3" bestFit="1" customWidth="1"/>
    <col min="10262" max="10262" width="14.140625" style="3" customWidth="1"/>
    <col min="10263" max="10266" width="9.140625" style="3"/>
    <col min="10267" max="10267" width="10.140625" style="3" customWidth="1"/>
    <col min="10268" max="10496" width="9.140625" style="3"/>
    <col min="10497" max="10497" width="5.28515625" style="3" customWidth="1"/>
    <col min="10498" max="10498" width="36.140625" style="3" customWidth="1"/>
    <col min="10499" max="10500" width="9.7109375" style="3" customWidth="1"/>
    <col min="10501" max="10501" width="6.7109375" style="3" customWidth="1"/>
    <col min="10502" max="10503" width="0" style="3" hidden="1" customWidth="1"/>
    <col min="10504" max="10504" width="6.7109375" style="3" customWidth="1"/>
    <col min="10505" max="10505" width="6.5703125" style="3" customWidth="1"/>
    <col min="10506" max="10506" width="6.7109375" style="3" customWidth="1"/>
    <col min="10507" max="10507" width="9.28515625" style="3" customWidth="1"/>
    <col min="10508" max="10508" width="12.5703125" style="3" customWidth="1"/>
    <col min="10509" max="10509" width="11.7109375" style="3" customWidth="1"/>
    <col min="10510" max="10510" width="9.140625" style="3"/>
    <col min="10511" max="10511" width="11" style="3" customWidth="1"/>
    <col min="10512" max="10512" width="11.7109375" style="3" customWidth="1"/>
    <col min="10513" max="10516" width="9.140625" style="3"/>
    <col min="10517" max="10517" width="14.140625" style="3" bestFit="1" customWidth="1"/>
    <col min="10518" max="10518" width="14.140625" style="3" customWidth="1"/>
    <col min="10519" max="10522" width="9.140625" style="3"/>
    <col min="10523" max="10523" width="10.140625" style="3" customWidth="1"/>
    <col min="10524" max="10752" width="9.140625" style="3"/>
    <col min="10753" max="10753" width="5.28515625" style="3" customWidth="1"/>
    <col min="10754" max="10754" width="36.140625" style="3" customWidth="1"/>
    <col min="10755" max="10756" width="9.7109375" style="3" customWidth="1"/>
    <col min="10757" max="10757" width="6.7109375" style="3" customWidth="1"/>
    <col min="10758" max="10759" width="0" style="3" hidden="1" customWidth="1"/>
    <col min="10760" max="10760" width="6.7109375" style="3" customWidth="1"/>
    <col min="10761" max="10761" width="6.5703125" style="3" customWidth="1"/>
    <col min="10762" max="10762" width="6.7109375" style="3" customWidth="1"/>
    <col min="10763" max="10763" width="9.28515625" style="3" customWidth="1"/>
    <col min="10764" max="10764" width="12.5703125" style="3" customWidth="1"/>
    <col min="10765" max="10765" width="11.7109375" style="3" customWidth="1"/>
    <col min="10766" max="10766" width="9.140625" style="3"/>
    <col min="10767" max="10767" width="11" style="3" customWidth="1"/>
    <col min="10768" max="10768" width="11.7109375" style="3" customWidth="1"/>
    <col min="10769" max="10772" width="9.140625" style="3"/>
    <col min="10773" max="10773" width="14.140625" style="3" bestFit="1" customWidth="1"/>
    <col min="10774" max="10774" width="14.140625" style="3" customWidth="1"/>
    <col min="10775" max="10778" width="9.140625" style="3"/>
    <col min="10779" max="10779" width="10.140625" style="3" customWidth="1"/>
    <col min="10780" max="11008" width="9.140625" style="3"/>
    <col min="11009" max="11009" width="5.28515625" style="3" customWidth="1"/>
    <col min="11010" max="11010" width="36.140625" style="3" customWidth="1"/>
    <col min="11011" max="11012" width="9.7109375" style="3" customWidth="1"/>
    <col min="11013" max="11013" width="6.7109375" style="3" customWidth="1"/>
    <col min="11014" max="11015" width="0" style="3" hidden="1" customWidth="1"/>
    <col min="11016" max="11016" width="6.7109375" style="3" customWidth="1"/>
    <col min="11017" max="11017" width="6.5703125" style="3" customWidth="1"/>
    <col min="11018" max="11018" width="6.7109375" style="3" customWidth="1"/>
    <col min="11019" max="11019" width="9.28515625" style="3" customWidth="1"/>
    <col min="11020" max="11020" width="12.5703125" style="3" customWidth="1"/>
    <col min="11021" max="11021" width="11.7109375" style="3" customWidth="1"/>
    <col min="11022" max="11022" width="9.140625" style="3"/>
    <col min="11023" max="11023" width="11" style="3" customWidth="1"/>
    <col min="11024" max="11024" width="11.7109375" style="3" customWidth="1"/>
    <col min="11025" max="11028" width="9.140625" style="3"/>
    <col min="11029" max="11029" width="14.140625" style="3" bestFit="1" customWidth="1"/>
    <col min="11030" max="11030" width="14.140625" style="3" customWidth="1"/>
    <col min="11031" max="11034" width="9.140625" style="3"/>
    <col min="11035" max="11035" width="10.140625" style="3" customWidth="1"/>
    <col min="11036" max="11264" width="9.140625" style="3"/>
    <col min="11265" max="11265" width="5.28515625" style="3" customWidth="1"/>
    <col min="11266" max="11266" width="36.140625" style="3" customWidth="1"/>
    <col min="11267" max="11268" width="9.7109375" style="3" customWidth="1"/>
    <col min="11269" max="11269" width="6.7109375" style="3" customWidth="1"/>
    <col min="11270" max="11271" width="0" style="3" hidden="1" customWidth="1"/>
    <col min="11272" max="11272" width="6.7109375" style="3" customWidth="1"/>
    <col min="11273" max="11273" width="6.5703125" style="3" customWidth="1"/>
    <col min="11274" max="11274" width="6.7109375" style="3" customWidth="1"/>
    <col min="11275" max="11275" width="9.28515625" style="3" customWidth="1"/>
    <col min="11276" max="11276" width="12.5703125" style="3" customWidth="1"/>
    <col min="11277" max="11277" width="11.7109375" style="3" customWidth="1"/>
    <col min="11278" max="11278" width="9.140625" style="3"/>
    <col min="11279" max="11279" width="11" style="3" customWidth="1"/>
    <col min="11280" max="11280" width="11.7109375" style="3" customWidth="1"/>
    <col min="11281" max="11284" width="9.140625" style="3"/>
    <col min="11285" max="11285" width="14.140625" style="3" bestFit="1" customWidth="1"/>
    <col min="11286" max="11286" width="14.140625" style="3" customWidth="1"/>
    <col min="11287" max="11290" width="9.140625" style="3"/>
    <col min="11291" max="11291" width="10.140625" style="3" customWidth="1"/>
    <col min="11292" max="11520" width="9.140625" style="3"/>
    <col min="11521" max="11521" width="5.28515625" style="3" customWidth="1"/>
    <col min="11522" max="11522" width="36.140625" style="3" customWidth="1"/>
    <col min="11523" max="11524" width="9.7109375" style="3" customWidth="1"/>
    <col min="11525" max="11525" width="6.7109375" style="3" customWidth="1"/>
    <col min="11526" max="11527" width="0" style="3" hidden="1" customWidth="1"/>
    <col min="11528" max="11528" width="6.7109375" style="3" customWidth="1"/>
    <col min="11529" max="11529" width="6.5703125" style="3" customWidth="1"/>
    <col min="11530" max="11530" width="6.7109375" style="3" customWidth="1"/>
    <col min="11531" max="11531" width="9.28515625" style="3" customWidth="1"/>
    <col min="11532" max="11532" width="12.5703125" style="3" customWidth="1"/>
    <col min="11533" max="11533" width="11.7109375" style="3" customWidth="1"/>
    <col min="11534" max="11534" width="9.140625" style="3"/>
    <col min="11535" max="11535" width="11" style="3" customWidth="1"/>
    <col min="11536" max="11536" width="11.7109375" style="3" customWidth="1"/>
    <col min="11537" max="11540" width="9.140625" style="3"/>
    <col min="11541" max="11541" width="14.140625" style="3" bestFit="1" customWidth="1"/>
    <col min="11542" max="11542" width="14.140625" style="3" customWidth="1"/>
    <col min="11543" max="11546" width="9.140625" style="3"/>
    <col min="11547" max="11547" width="10.140625" style="3" customWidth="1"/>
    <col min="11548" max="11776" width="9.140625" style="3"/>
    <col min="11777" max="11777" width="5.28515625" style="3" customWidth="1"/>
    <col min="11778" max="11778" width="36.140625" style="3" customWidth="1"/>
    <col min="11779" max="11780" width="9.7109375" style="3" customWidth="1"/>
    <col min="11781" max="11781" width="6.7109375" style="3" customWidth="1"/>
    <col min="11782" max="11783" width="0" style="3" hidden="1" customWidth="1"/>
    <col min="11784" max="11784" width="6.7109375" style="3" customWidth="1"/>
    <col min="11785" max="11785" width="6.5703125" style="3" customWidth="1"/>
    <col min="11786" max="11786" width="6.7109375" style="3" customWidth="1"/>
    <col min="11787" max="11787" width="9.28515625" style="3" customWidth="1"/>
    <col min="11788" max="11788" width="12.5703125" style="3" customWidth="1"/>
    <col min="11789" max="11789" width="11.7109375" style="3" customWidth="1"/>
    <col min="11790" max="11790" width="9.140625" style="3"/>
    <col min="11791" max="11791" width="11" style="3" customWidth="1"/>
    <col min="11792" max="11792" width="11.7109375" style="3" customWidth="1"/>
    <col min="11793" max="11796" width="9.140625" style="3"/>
    <col min="11797" max="11797" width="14.140625" style="3" bestFit="1" customWidth="1"/>
    <col min="11798" max="11798" width="14.140625" style="3" customWidth="1"/>
    <col min="11799" max="11802" width="9.140625" style="3"/>
    <col min="11803" max="11803" width="10.140625" style="3" customWidth="1"/>
    <col min="11804" max="12032" width="9.140625" style="3"/>
    <col min="12033" max="12033" width="5.28515625" style="3" customWidth="1"/>
    <col min="12034" max="12034" width="36.140625" style="3" customWidth="1"/>
    <col min="12035" max="12036" width="9.7109375" style="3" customWidth="1"/>
    <col min="12037" max="12037" width="6.7109375" style="3" customWidth="1"/>
    <col min="12038" max="12039" width="0" style="3" hidden="1" customWidth="1"/>
    <col min="12040" max="12040" width="6.7109375" style="3" customWidth="1"/>
    <col min="12041" max="12041" width="6.5703125" style="3" customWidth="1"/>
    <col min="12042" max="12042" width="6.7109375" style="3" customWidth="1"/>
    <col min="12043" max="12043" width="9.28515625" style="3" customWidth="1"/>
    <col min="12044" max="12044" width="12.5703125" style="3" customWidth="1"/>
    <col min="12045" max="12045" width="11.7109375" style="3" customWidth="1"/>
    <col min="12046" max="12046" width="9.140625" style="3"/>
    <col min="12047" max="12047" width="11" style="3" customWidth="1"/>
    <col min="12048" max="12048" width="11.7109375" style="3" customWidth="1"/>
    <col min="12049" max="12052" width="9.140625" style="3"/>
    <col min="12053" max="12053" width="14.140625" style="3" bestFit="1" customWidth="1"/>
    <col min="12054" max="12054" width="14.140625" style="3" customWidth="1"/>
    <col min="12055" max="12058" width="9.140625" style="3"/>
    <col min="12059" max="12059" width="10.140625" style="3" customWidth="1"/>
    <col min="12060" max="12288" width="9.140625" style="3"/>
    <col min="12289" max="12289" width="5.28515625" style="3" customWidth="1"/>
    <col min="12290" max="12290" width="36.140625" style="3" customWidth="1"/>
    <col min="12291" max="12292" width="9.7109375" style="3" customWidth="1"/>
    <col min="12293" max="12293" width="6.7109375" style="3" customWidth="1"/>
    <col min="12294" max="12295" width="0" style="3" hidden="1" customWidth="1"/>
    <col min="12296" max="12296" width="6.7109375" style="3" customWidth="1"/>
    <col min="12297" max="12297" width="6.5703125" style="3" customWidth="1"/>
    <col min="12298" max="12298" width="6.7109375" style="3" customWidth="1"/>
    <col min="12299" max="12299" width="9.28515625" style="3" customWidth="1"/>
    <col min="12300" max="12300" width="12.5703125" style="3" customWidth="1"/>
    <col min="12301" max="12301" width="11.7109375" style="3" customWidth="1"/>
    <col min="12302" max="12302" width="9.140625" style="3"/>
    <col min="12303" max="12303" width="11" style="3" customWidth="1"/>
    <col min="12304" max="12304" width="11.7109375" style="3" customWidth="1"/>
    <col min="12305" max="12308" width="9.140625" style="3"/>
    <col min="12309" max="12309" width="14.140625" style="3" bestFit="1" customWidth="1"/>
    <col min="12310" max="12310" width="14.140625" style="3" customWidth="1"/>
    <col min="12311" max="12314" width="9.140625" style="3"/>
    <col min="12315" max="12315" width="10.140625" style="3" customWidth="1"/>
    <col min="12316" max="12544" width="9.140625" style="3"/>
    <col min="12545" max="12545" width="5.28515625" style="3" customWidth="1"/>
    <col min="12546" max="12546" width="36.140625" style="3" customWidth="1"/>
    <col min="12547" max="12548" width="9.7109375" style="3" customWidth="1"/>
    <col min="12549" max="12549" width="6.7109375" style="3" customWidth="1"/>
    <col min="12550" max="12551" width="0" style="3" hidden="1" customWidth="1"/>
    <col min="12552" max="12552" width="6.7109375" style="3" customWidth="1"/>
    <col min="12553" max="12553" width="6.5703125" style="3" customWidth="1"/>
    <col min="12554" max="12554" width="6.7109375" style="3" customWidth="1"/>
    <col min="12555" max="12555" width="9.28515625" style="3" customWidth="1"/>
    <col min="12556" max="12556" width="12.5703125" style="3" customWidth="1"/>
    <col min="12557" max="12557" width="11.7109375" style="3" customWidth="1"/>
    <col min="12558" max="12558" width="9.140625" style="3"/>
    <col min="12559" max="12559" width="11" style="3" customWidth="1"/>
    <col min="12560" max="12560" width="11.7109375" style="3" customWidth="1"/>
    <col min="12561" max="12564" width="9.140625" style="3"/>
    <col min="12565" max="12565" width="14.140625" style="3" bestFit="1" customWidth="1"/>
    <col min="12566" max="12566" width="14.140625" style="3" customWidth="1"/>
    <col min="12567" max="12570" width="9.140625" style="3"/>
    <col min="12571" max="12571" width="10.140625" style="3" customWidth="1"/>
    <col min="12572" max="12800" width="9.140625" style="3"/>
    <col min="12801" max="12801" width="5.28515625" style="3" customWidth="1"/>
    <col min="12802" max="12802" width="36.140625" style="3" customWidth="1"/>
    <col min="12803" max="12804" width="9.7109375" style="3" customWidth="1"/>
    <col min="12805" max="12805" width="6.7109375" style="3" customWidth="1"/>
    <col min="12806" max="12807" width="0" style="3" hidden="1" customWidth="1"/>
    <col min="12808" max="12808" width="6.7109375" style="3" customWidth="1"/>
    <col min="12809" max="12809" width="6.5703125" style="3" customWidth="1"/>
    <col min="12810" max="12810" width="6.7109375" style="3" customWidth="1"/>
    <col min="12811" max="12811" width="9.28515625" style="3" customWidth="1"/>
    <col min="12812" max="12812" width="12.5703125" style="3" customWidth="1"/>
    <col min="12813" max="12813" width="11.7109375" style="3" customWidth="1"/>
    <col min="12814" max="12814" width="9.140625" style="3"/>
    <col min="12815" max="12815" width="11" style="3" customWidth="1"/>
    <col min="12816" max="12816" width="11.7109375" style="3" customWidth="1"/>
    <col min="12817" max="12820" width="9.140625" style="3"/>
    <col min="12821" max="12821" width="14.140625" style="3" bestFit="1" customWidth="1"/>
    <col min="12822" max="12822" width="14.140625" style="3" customWidth="1"/>
    <col min="12823" max="12826" width="9.140625" style="3"/>
    <col min="12827" max="12827" width="10.140625" style="3" customWidth="1"/>
    <col min="12828" max="13056" width="9.140625" style="3"/>
    <col min="13057" max="13057" width="5.28515625" style="3" customWidth="1"/>
    <col min="13058" max="13058" width="36.140625" style="3" customWidth="1"/>
    <col min="13059" max="13060" width="9.7109375" style="3" customWidth="1"/>
    <col min="13061" max="13061" width="6.7109375" style="3" customWidth="1"/>
    <col min="13062" max="13063" width="0" style="3" hidden="1" customWidth="1"/>
    <col min="13064" max="13064" width="6.7109375" style="3" customWidth="1"/>
    <col min="13065" max="13065" width="6.5703125" style="3" customWidth="1"/>
    <col min="13066" max="13066" width="6.7109375" style="3" customWidth="1"/>
    <col min="13067" max="13067" width="9.28515625" style="3" customWidth="1"/>
    <col min="13068" max="13068" width="12.5703125" style="3" customWidth="1"/>
    <col min="13069" max="13069" width="11.7109375" style="3" customWidth="1"/>
    <col min="13070" max="13070" width="9.140625" style="3"/>
    <col min="13071" max="13071" width="11" style="3" customWidth="1"/>
    <col min="13072" max="13072" width="11.7109375" style="3" customWidth="1"/>
    <col min="13073" max="13076" width="9.140625" style="3"/>
    <col min="13077" max="13077" width="14.140625" style="3" bestFit="1" customWidth="1"/>
    <col min="13078" max="13078" width="14.140625" style="3" customWidth="1"/>
    <col min="13079" max="13082" width="9.140625" style="3"/>
    <col min="13083" max="13083" width="10.140625" style="3" customWidth="1"/>
    <col min="13084" max="13312" width="9.140625" style="3"/>
    <col min="13313" max="13313" width="5.28515625" style="3" customWidth="1"/>
    <col min="13314" max="13314" width="36.140625" style="3" customWidth="1"/>
    <col min="13315" max="13316" width="9.7109375" style="3" customWidth="1"/>
    <col min="13317" max="13317" width="6.7109375" style="3" customWidth="1"/>
    <col min="13318" max="13319" width="0" style="3" hidden="1" customWidth="1"/>
    <col min="13320" max="13320" width="6.7109375" style="3" customWidth="1"/>
    <col min="13321" max="13321" width="6.5703125" style="3" customWidth="1"/>
    <col min="13322" max="13322" width="6.7109375" style="3" customWidth="1"/>
    <col min="13323" max="13323" width="9.28515625" style="3" customWidth="1"/>
    <col min="13324" max="13324" width="12.5703125" style="3" customWidth="1"/>
    <col min="13325" max="13325" width="11.7109375" style="3" customWidth="1"/>
    <col min="13326" max="13326" width="9.140625" style="3"/>
    <col min="13327" max="13327" width="11" style="3" customWidth="1"/>
    <col min="13328" max="13328" width="11.7109375" style="3" customWidth="1"/>
    <col min="13329" max="13332" width="9.140625" style="3"/>
    <col min="13333" max="13333" width="14.140625" style="3" bestFit="1" customWidth="1"/>
    <col min="13334" max="13334" width="14.140625" style="3" customWidth="1"/>
    <col min="13335" max="13338" width="9.140625" style="3"/>
    <col min="13339" max="13339" width="10.140625" style="3" customWidth="1"/>
    <col min="13340" max="13568" width="9.140625" style="3"/>
    <col min="13569" max="13569" width="5.28515625" style="3" customWidth="1"/>
    <col min="13570" max="13570" width="36.140625" style="3" customWidth="1"/>
    <col min="13571" max="13572" width="9.7109375" style="3" customWidth="1"/>
    <col min="13573" max="13573" width="6.7109375" style="3" customWidth="1"/>
    <col min="13574" max="13575" width="0" style="3" hidden="1" customWidth="1"/>
    <col min="13576" max="13576" width="6.7109375" style="3" customWidth="1"/>
    <col min="13577" max="13577" width="6.5703125" style="3" customWidth="1"/>
    <col min="13578" max="13578" width="6.7109375" style="3" customWidth="1"/>
    <col min="13579" max="13579" width="9.28515625" style="3" customWidth="1"/>
    <col min="13580" max="13580" width="12.5703125" style="3" customWidth="1"/>
    <col min="13581" max="13581" width="11.7109375" style="3" customWidth="1"/>
    <col min="13582" max="13582" width="9.140625" style="3"/>
    <col min="13583" max="13583" width="11" style="3" customWidth="1"/>
    <col min="13584" max="13584" width="11.7109375" style="3" customWidth="1"/>
    <col min="13585" max="13588" width="9.140625" style="3"/>
    <col min="13589" max="13589" width="14.140625" style="3" bestFit="1" customWidth="1"/>
    <col min="13590" max="13590" width="14.140625" style="3" customWidth="1"/>
    <col min="13591" max="13594" width="9.140625" style="3"/>
    <col min="13595" max="13595" width="10.140625" style="3" customWidth="1"/>
    <col min="13596" max="13824" width="9.140625" style="3"/>
    <col min="13825" max="13825" width="5.28515625" style="3" customWidth="1"/>
    <col min="13826" max="13826" width="36.140625" style="3" customWidth="1"/>
    <col min="13827" max="13828" width="9.7109375" style="3" customWidth="1"/>
    <col min="13829" max="13829" width="6.7109375" style="3" customWidth="1"/>
    <col min="13830" max="13831" width="0" style="3" hidden="1" customWidth="1"/>
    <col min="13832" max="13832" width="6.7109375" style="3" customWidth="1"/>
    <col min="13833" max="13833" width="6.5703125" style="3" customWidth="1"/>
    <col min="13834" max="13834" width="6.7109375" style="3" customWidth="1"/>
    <col min="13835" max="13835" width="9.28515625" style="3" customWidth="1"/>
    <col min="13836" max="13836" width="12.5703125" style="3" customWidth="1"/>
    <col min="13837" max="13837" width="11.7109375" style="3" customWidth="1"/>
    <col min="13838" max="13838" width="9.140625" style="3"/>
    <col min="13839" max="13839" width="11" style="3" customWidth="1"/>
    <col min="13840" max="13840" width="11.7109375" style="3" customWidth="1"/>
    <col min="13841" max="13844" width="9.140625" style="3"/>
    <col min="13845" max="13845" width="14.140625" style="3" bestFit="1" customWidth="1"/>
    <col min="13846" max="13846" width="14.140625" style="3" customWidth="1"/>
    <col min="13847" max="13850" width="9.140625" style="3"/>
    <col min="13851" max="13851" width="10.140625" style="3" customWidth="1"/>
    <col min="13852" max="14080" width="9.140625" style="3"/>
    <col min="14081" max="14081" width="5.28515625" style="3" customWidth="1"/>
    <col min="14082" max="14082" width="36.140625" style="3" customWidth="1"/>
    <col min="14083" max="14084" width="9.7109375" style="3" customWidth="1"/>
    <col min="14085" max="14085" width="6.7109375" style="3" customWidth="1"/>
    <col min="14086" max="14087" width="0" style="3" hidden="1" customWidth="1"/>
    <col min="14088" max="14088" width="6.7109375" style="3" customWidth="1"/>
    <col min="14089" max="14089" width="6.5703125" style="3" customWidth="1"/>
    <col min="14090" max="14090" width="6.7109375" style="3" customWidth="1"/>
    <col min="14091" max="14091" width="9.28515625" style="3" customWidth="1"/>
    <col min="14092" max="14092" width="12.5703125" style="3" customWidth="1"/>
    <col min="14093" max="14093" width="11.7109375" style="3" customWidth="1"/>
    <col min="14094" max="14094" width="9.140625" style="3"/>
    <col min="14095" max="14095" width="11" style="3" customWidth="1"/>
    <col min="14096" max="14096" width="11.7109375" style="3" customWidth="1"/>
    <col min="14097" max="14100" width="9.140625" style="3"/>
    <col min="14101" max="14101" width="14.140625" style="3" bestFit="1" customWidth="1"/>
    <col min="14102" max="14102" width="14.140625" style="3" customWidth="1"/>
    <col min="14103" max="14106" width="9.140625" style="3"/>
    <col min="14107" max="14107" width="10.140625" style="3" customWidth="1"/>
    <col min="14108" max="14336" width="9.140625" style="3"/>
    <col min="14337" max="14337" width="5.28515625" style="3" customWidth="1"/>
    <col min="14338" max="14338" width="36.140625" style="3" customWidth="1"/>
    <col min="14339" max="14340" width="9.7109375" style="3" customWidth="1"/>
    <col min="14341" max="14341" width="6.7109375" style="3" customWidth="1"/>
    <col min="14342" max="14343" width="0" style="3" hidden="1" customWidth="1"/>
    <col min="14344" max="14344" width="6.7109375" style="3" customWidth="1"/>
    <col min="14345" max="14345" width="6.5703125" style="3" customWidth="1"/>
    <col min="14346" max="14346" width="6.7109375" style="3" customWidth="1"/>
    <col min="14347" max="14347" width="9.28515625" style="3" customWidth="1"/>
    <col min="14348" max="14348" width="12.5703125" style="3" customWidth="1"/>
    <col min="14349" max="14349" width="11.7109375" style="3" customWidth="1"/>
    <col min="14350" max="14350" width="9.140625" style="3"/>
    <col min="14351" max="14351" width="11" style="3" customWidth="1"/>
    <col min="14352" max="14352" width="11.7109375" style="3" customWidth="1"/>
    <col min="14353" max="14356" width="9.140625" style="3"/>
    <col min="14357" max="14357" width="14.140625" style="3" bestFit="1" customWidth="1"/>
    <col min="14358" max="14358" width="14.140625" style="3" customWidth="1"/>
    <col min="14359" max="14362" width="9.140625" style="3"/>
    <col min="14363" max="14363" width="10.140625" style="3" customWidth="1"/>
    <col min="14364" max="14592" width="9.140625" style="3"/>
    <col min="14593" max="14593" width="5.28515625" style="3" customWidth="1"/>
    <col min="14594" max="14594" width="36.140625" style="3" customWidth="1"/>
    <col min="14595" max="14596" width="9.7109375" style="3" customWidth="1"/>
    <col min="14597" max="14597" width="6.7109375" style="3" customWidth="1"/>
    <col min="14598" max="14599" width="0" style="3" hidden="1" customWidth="1"/>
    <col min="14600" max="14600" width="6.7109375" style="3" customWidth="1"/>
    <col min="14601" max="14601" width="6.5703125" style="3" customWidth="1"/>
    <col min="14602" max="14602" width="6.7109375" style="3" customWidth="1"/>
    <col min="14603" max="14603" width="9.28515625" style="3" customWidth="1"/>
    <col min="14604" max="14604" width="12.5703125" style="3" customWidth="1"/>
    <col min="14605" max="14605" width="11.7109375" style="3" customWidth="1"/>
    <col min="14606" max="14606" width="9.140625" style="3"/>
    <col min="14607" max="14607" width="11" style="3" customWidth="1"/>
    <col min="14608" max="14608" width="11.7109375" style="3" customWidth="1"/>
    <col min="14609" max="14612" width="9.140625" style="3"/>
    <col min="14613" max="14613" width="14.140625" style="3" bestFit="1" customWidth="1"/>
    <col min="14614" max="14614" width="14.140625" style="3" customWidth="1"/>
    <col min="14615" max="14618" width="9.140625" style="3"/>
    <col min="14619" max="14619" width="10.140625" style="3" customWidth="1"/>
    <col min="14620" max="14848" width="9.140625" style="3"/>
    <col min="14849" max="14849" width="5.28515625" style="3" customWidth="1"/>
    <col min="14850" max="14850" width="36.140625" style="3" customWidth="1"/>
    <col min="14851" max="14852" width="9.7109375" style="3" customWidth="1"/>
    <col min="14853" max="14853" width="6.7109375" style="3" customWidth="1"/>
    <col min="14854" max="14855" width="0" style="3" hidden="1" customWidth="1"/>
    <col min="14856" max="14856" width="6.7109375" style="3" customWidth="1"/>
    <col min="14857" max="14857" width="6.5703125" style="3" customWidth="1"/>
    <col min="14858" max="14858" width="6.7109375" style="3" customWidth="1"/>
    <col min="14859" max="14859" width="9.28515625" style="3" customWidth="1"/>
    <col min="14860" max="14860" width="12.5703125" style="3" customWidth="1"/>
    <col min="14861" max="14861" width="11.7109375" style="3" customWidth="1"/>
    <col min="14862" max="14862" width="9.140625" style="3"/>
    <col min="14863" max="14863" width="11" style="3" customWidth="1"/>
    <col min="14864" max="14864" width="11.7109375" style="3" customWidth="1"/>
    <col min="14865" max="14868" width="9.140625" style="3"/>
    <col min="14869" max="14869" width="14.140625" style="3" bestFit="1" customWidth="1"/>
    <col min="14870" max="14870" width="14.140625" style="3" customWidth="1"/>
    <col min="14871" max="14874" width="9.140625" style="3"/>
    <col min="14875" max="14875" width="10.140625" style="3" customWidth="1"/>
    <col min="14876" max="15104" width="9.140625" style="3"/>
    <col min="15105" max="15105" width="5.28515625" style="3" customWidth="1"/>
    <col min="15106" max="15106" width="36.140625" style="3" customWidth="1"/>
    <col min="15107" max="15108" width="9.7109375" style="3" customWidth="1"/>
    <col min="15109" max="15109" width="6.7109375" style="3" customWidth="1"/>
    <col min="15110" max="15111" width="0" style="3" hidden="1" customWidth="1"/>
    <col min="15112" max="15112" width="6.7109375" style="3" customWidth="1"/>
    <col min="15113" max="15113" width="6.5703125" style="3" customWidth="1"/>
    <col min="15114" max="15114" width="6.7109375" style="3" customWidth="1"/>
    <col min="15115" max="15115" width="9.28515625" style="3" customWidth="1"/>
    <col min="15116" max="15116" width="12.5703125" style="3" customWidth="1"/>
    <col min="15117" max="15117" width="11.7109375" style="3" customWidth="1"/>
    <col min="15118" max="15118" width="9.140625" style="3"/>
    <col min="15119" max="15119" width="11" style="3" customWidth="1"/>
    <col min="15120" max="15120" width="11.7109375" style="3" customWidth="1"/>
    <col min="15121" max="15124" width="9.140625" style="3"/>
    <col min="15125" max="15125" width="14.140625" style="3" bestFit="1" customWidth="1"/>
    <col min="15126" max="15126" width="14.140625" style="3" customWidth="1"/>
    <col min="15127" max="15130" width="9.140625" style="3"/>
    <col min="15131" max="15131" width="10.140625" style="3" customWidth="1"/>
    <col min="15132" max="15360" width="9.140625" style="3"/>
    <col min="15361" max="15361" width="5.28515625" style="3" customWidth="1"/>
    <col min="15362" max="15362" width="36.140625" style="3" customWidth="1"/>
    <col min="15363" max="15364" width="9.7109375" style="3" customWidth="1"/>
    <col min="15365" max="15365" width="6.7109375" style="3" customWidth="1"/>
    <col min="15366" max="15367" width="0" style="3" hidden="1" customWidth="1"/>
    <col min="15368" max="15368" width="6.7109375" style="3" customWidth="1"/>
    <col min="15369" max="15369" width="6.5703125" style="3" customWidth="1"/>
    <col min="15370" max="15370" width="6.7109375" style="3" customWidth="1"/>
    <col min="15371" max="15371" width="9.28515625" style="3" customWidth="1"/>
    <col min="15372" max="15372" width="12.5703125" style="3" customWidth="1"/>
    <col min="15373" max="15373" width="11.7109375" style="3" customWidth="1"/>
    <col min="15374" max="15374" width="9.140625" style="3"/>
    <col min="15375" max="15375" width="11" style="3" customWidth="1"/>
    <col min="15376" max="15376" width="11.7109375" style="3" customWidth="1"/>
    <col min="15377" max="15380" width="9.140625" style="3"/>
    <col min="15381" max="15381" width="14.140625" style="3" bestFit="1" customWidth="1"/>
    <col min="15382" max="15382" width="14.140625" style="3" customWidth="1"/>
    <col min="15383" max="15386" width="9.140625" style="3"/>
    <col min="15387" max="15387" width="10.140625" style="3" customWidth="1"/>
    <col min="15388" max="15616" width="9.140625" style="3"/>
    <col min="15617" max="15617" width="5.28515625" style="3" customWidth="1"/>
    <col min="15618" max="15618" width="36.140625" style="3" customWidth="1"/>
    <col min="15619" max="15620" width="9.7109375" style="3" customWidth="1"/>
    <col min="15621" max="15621" width="6.7109375" style="3" customWidth="1"/>
    <col min="15622" max="15623" width="0" style="3" hidden="1" customWidth="1"/>
    <col min="15624" max="15624" width="6.7109375" style="3" customWidth="1"/>
    <col min="15625" max="15625" width="6.5703125" style="3" customWidth="1"/>
    <col min="15626" max="15626" width="6.7109375" style="3" customWidth="1"/>
    <col min="15627" max="15627" width="9.28515625" style="3" customWidth="1"/>
    <col min="15628" max="15628" width="12.5703125" style="3" customWidth="1"/>
    <col min="15629" max="15629" width="11.7109375" style="3" customWidth="1"/>
    <col min="15630" max="15630" width="9.140625" style="3"/>
    <col min="15631" max="15631" width="11" style="3" customWidth="1"/>
    <col min="15632" max="15632" width="11.7109375" style="3" customWidth="1"/>
    <col min="15633" max="15636" width="9.140625" style="3"/>
    <col min="15637" max="15637" width="14.140625" style="3" bestFit="1" customWidth="1"/>
    <col min="15638" max="15638" width="14.140625" style="3" customWidth="1"/>
    <col min="15639" max="15642" width="9.140625" style="3"/>
    <col min="15643" max="15643" width="10.140625" style="3" customWidth="1"/>
    <col min="15644" max="15872" width="9.140625" style="3"/>
    <col min="15873" max="15873" width="5.28515625" style="3" customWidth="1"/>
    <col min="15874" max="15874" width="36.140625" style="3" customWidth="1"/>
    <col min="15875" max="15876" width="9.7109375" style="3" customWidth="1"/>
    <col min="15877" max="15877" width="6.7109375" style="3" customWidth="1"/>
    <col min="15878" max="15879" width="0" style="3" hidden="1" customWidth="1"/>
    <col min="15880" max="15880" width="6.7109375" style="3" customWidth="1"/>
    <col min="15881" max="15881" width="6.5703125" style="3" customWidth="1"/>
    <col min="15882" max="15882" width="6.7109375" style="3" customWidth="1"/>
    <col min="15883" max="15883" width="9.28515625" style="3" customWidth="1"/>
    <col min="15884" max="15884" width="12.5703125" style="3" customWidth="1"/>
    <col min="15885" max="15885" width="11.7109375" style="3" customWidth="1"/>
    <col min="15886" max="15886" width="9.140625" style="3"/>
    <col min="15887" max="15887" width="11" style="3" customWidth="1"/>
    <col min="15888" max="15888" width="11.7109375" style="3" customWidth="1"/>
    <col min="15889" max="15892" width="9.140625" style="3"/>
    <col min="15893" max="15893" width="14.140625" style="3" bestFit="1" customWidth="1"/>
    <col min="15894" max="15894" width="14.140625" style="3" customWidth="1"/>
    <col min="15895" max="15898" width="9.140625" style="3"/>
    <col min="15899" max="15899" width="10.140625" style="3" customWidth="1"/>
    <col min="15900" max="16128" width="9.140625" style="3"/>
    <col min="16129" max="16129" width="5.28515625" style="3" customWidth="1"/>
    <col min="16130" max="16130" width="36.140625" style="3" customWidth="1"/>
    <col min="16131" max="16132" width="9.7109375" style="3" customWidth="1"/>
    <col min="16133" max="16133" width="6.7109375" style="3" customWidth="1"/>
    <col min="16134" max="16135" width="0" style="3" hidden="1" customWidth="1"/>
    <col min="16136" max="16136" width="6.7109375" style="3" customWidth="1"/>
    <col min="16137" max="16137" width="6.5703125" style="3" customWidth="1"/>
    <col min="16138" max="16138" width="6.7109375" style="3" customWidth="1"/>
    <col min="16139" max="16139" width="9.28515625" style="3" customWidth="1"/>
    <col min="16140" max="16140" width="12.5703125" style="3" customWidth="1"/>
    <col min="16141" max="16141" width="11.7109375" style="3" customWidth="1"/>
    <col min="16142" max="16142" width="9.140625" style="3"/>
    <col min="16143" max="16143" width="11" style="3" customWidth="1"/>
    <col min="16144" max="16144" width="11.7109375" style="3" customWidth="1"/>
    <col min="16145" max="16148" width="9.140625" style="3"/>
    <col min="16149" max="16149" width="14.140625" style="3" bestFit="1" customWidth="1"/>
    <col min="16150" max="16150" width="14.140625" style="3" customWidth="1"/>
    <col min="16151" max="16154" width="9.140625" style="3"/>
    <col min="16155" max="16155" width="10.140625" style="3" customWidth="1"/>
    <col min="16156" max="16384" width="9.140625" style="3"/>
  </cols>
  <sheetData>
    <row r="1" spans="1:28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30.75" customHeight="1" x14ac:dyDescent="0.25">
      <c r="A2" s="74" t="s">
        <v>34</v>
      </c>
      <c r="B2" s="74"/>
      <c r="C2" s="74"/>
      <c r="D2" s="74"/>
      <c r="E2" s="75"/>
      <c r="F2" s="75"/>
      <c r="G2" s="75"/>
      <c r="H2" s="75"/>
      <c r="I2" s="75"/>
      <c r="J2" s="75"/>
      <c r="K2" s="75"/>
      <c r="L2" s="75"/>
      <c r="M2" s="4" t="s">
        <v>35</v>
      </c>
    </row>
    <row r="3" spans="1:28" ht="35.25" customHeight="1" x14ac:dyDescent="0.3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20.25" customHeight="1" x14ac:dyDescent="0.25">
      <c r="A4" s="64" t="s">
        <v>32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20.25" customHeight="1" thickBot="1" x14ac:dyDescent="0.25">
      <c r="A5" s="65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s="5" customFormat="1" ht="15.75" customHeight="1" x14ac:dyDescent="0.2">
      <c r="A6" s="66" t="s">
        <v>2</v>
      </c>
      <c r="B6" s="66" t="s">
        <v>3</v>
      </c>
      <c r="C6" s="68" t="s">
        <v>4</v>
      </c>
      <c r="D6" s="70" t="s">
        <v>5</v>
      </c>
      <c r="E6" s="70" t="s">
        <v>6</v>
      </c>
      <c r="F6" s="72" t="s">
        <v>7</v>
      </c>
      <c r="G6" s="82" t="s">
        <v>8</v>
      </c>
      <c r="H6" s="72" t="s">
        <v>9</v>
      </c>
      <c r="I6" s="70" t="s">
        <v>10</v>
      </c>
      <c r="J6" s="84" t="s">
        <v>11</v>
      </c>
      <c r="K6" s="68" t="s">
        <v>12</v>
      </c>
      <c r="L6" s="70"/>
      <c r="M6" s="84"/>
      <c r="N6" s="86" t="s">
        <v>13</v>
      </c>
      <c r="O6" s="72"/>
      <c r="P6" s="87"/>
      <c r="Q6" s="76" t="s">
        <v>14</v>
      </c>
      <c r="R6" s="77"/>
      <c r="S6" s="77"/>
      <c r="T6" s="77"/>
      <c r="U6" s="77"/>
      <c r="V6" s="77"/>
      <c r="W6" s="77"/>
      <c r="X6" s="77"/>
      <c r="Y6" s="77"/>
      <c r="Z6" s="77"/>
      <c r="AA6" s="78"/>
      <c r="AB6" s="78" t="s">
        <v>15</v>
      </c>
    </row>
    <row r="7" spans="1:28" s="5" customFormat="1" ht="58.5" customHeight="1" x14ac:dyDescent="0.2">
      <c r="A7" s="67"/>
      <c r="B7" s="67"/>
      <c r="C7" s="69"/>
      <c r="D7" s="71"/>
      <c r="E7" s="71"/>
      <c r="F7" s="73"/>
      <c r="G7" s="83"/>
      <c r="H7" s="73"/>
      <c r="I7" s="73"/>
      <c r="J7" s="85"/>
      <c r="K7" s="46" t="s">
        <v>16</v>
      </c>
      <c r="L7" s="6" t="s">
        <v>17</v>
      </c>
      <c r="M7" s="47" t="s">
        <v>18</v>
      </c>
      <c r="N7" s="46" t="s">
        <v>16</v>
      </c>
      <c r="O7" s="6" t="s">
        <v>17</v>
      </c>
      <c r="P7" s="47" t="s">
        <v>18</v>
      </c>
      <c r="Q7" s="56" t="s">
        <v>19</v>
      </c>
      <c r="R7" s="7" t="s">
        <v>20</v>
      </c>
      <c r="S7" s="7" t="s">
        <v>21</v>
      </c>
      <c r="T7" s="7" t="s">
        <v>22</v>
      </c>
      <c r="U7" s="62" t="s">
        <v>23</v>
      </c>
      <c r="V7" s="7" t="s">
        <v>24</v>
      </c>
      <c r="W7" s="7" t="s">
        <v>25</v>
      </c>
      <c r="X7" s="7" t="s">
        <v>26</v>
      </c>
      <c r="Y7" s="7" t="s">
        <v>27</v>
      </c>
      <c r="Z7" s="7" t="s">
        <v>28</v>
      </c>
      <c r="AA7" s="57" t="s">
        <v>29</v>
      </c>
      <c r="AB7" s="79"/>
    </row>
    <row r="8" spans="1:28" s="8" customFormat="1" thickBot="1" x14ac:dyDescent="0.25">
      <c r="A8" s="37">
        <v>1</v>
      </c>
      <c r="B8" s="37">
        <v>2</v>
      </c>
      <c r="C8" s="24">
        <v>3</v>
      </c>
      <c r="D8" s="25">
        <v>4</v>
      </c>
      <c r="E8" s="25">
        <v>5</v>
      </c>
      <c r="F8" s="25"/>
      <c r="G8" s="25"/>
      <c r="H8" s="25">
        <v>6</v>
      </c>
      <c r="I8" s="25">
        <v>7</v>
      </c>
      <c r="J8" s="26">
        <v>8</v>
      </c>
      <c r="K8" s="24">
        <v>9</v>
      </c>
      <c r="L8" s="25">
        <v>10</v>
      </c>
      <c r="M8" s="26">
        <v>11</v>
      </c>
      <c r="N8" s="24">
        <v>12</v>
      </c>
      <c r="O8" s="25">
        <v>13</v>
      </c>
      <c r="P8" s="26">
        <v>14</v>
      </c>
      <c r="Q8" s="24">
        <v>15</v>
      </c>
      <c r="R8" s="25">
        <v>16</v>
      </c>
      <c r="S8" s="25">
        <v>17</v>
      </c>
      <c r="T8" s="25">
        <v>18</v>
      </c>
      <c r="U8" s="25">
        <v>15</v>
      </c>
      <c r="V8" s="25">
        <v>20</v>
      </c>
      <c r="W8" s="25">
        <v>21</v>
      </c>
      <c r="X8" s="25">
        <v>22</v>
      </c>
      <c r="Y8" s="25">
        <v>23</v>
      </c>
      <c r="Z8" s="25">
        <v>16</v>
      </c>
      <c r="AA8" s="26">
        <v>17</v>
      </c>
      <c r="AB8" s="52">
        <v>18</v>
      </c>
    </row>
    <row r="9" spans="1:28" s="5" customFormat="1" ht="15" customHeight="1" x14ac:dyDescent="0.2">
      <c r="A9" s="58">
        <v>1</v>
      </c>
      <c r="B9" s="58" t="s">
        <v>39</v>
      </c>
      <c r="C9" s="38">
        <v>1</v>
      </c>
      <c r="D9" s="18" t="s">
        <v>40</v>
      </c>
      <c r="E9" s="19" t="s">
        <v>41</v>
      </c>
      <c r="F9" s="20">
        <v>5.91</v>
      </c>
      <c r="G9" s="21">
        <v>17697</v>
      </c>
      <c r="H9" s="22">
        <f>IF(C9&lt;&gt;0,K9/C9/I9,"")</f>
        <v>104589.14285714286</v>
      </c>
      <c r="I9" s="23">
        <v>1.75</v>
      </c>
      <c r="J9" s="39">
        <f>IF(C9&lt;&gt;0,K9/C9,"")</f>
        <v>183031</v>
      </c>
      <c r="K9" s="48">
        <v>183031</v>
      </c>
      <c r="L9" s="22">
        <f t="shared" ref="L9:L55" si="0">K9/$I9</f>
        <v>104589.14285714286</v>
      </c>
      <c r="M9" s="39">
        <f t="shared" ref="M9:M55" si="1">IF($I9&lt;&gt;1, K9-L9, "")</f>
        <v>78441.857142857145</v>
      </c>
      <c r="N9" s="48">
        <v>18303.12</v>
      </c>
      <c r="O9" s="22">
        <f t="shared" ref="O9:O55" si="2">ROUND(N9/$I9, 0)</f>
        <v>10459</v>
      </c>
      <c r="P9" s="39">
        <f t="shared" ref="P9:P55" si="3">IF($I9&lt;&gt;1, N9-O9, "")</f>
        <v>7844.119999999999</v>
      </c>
      <c r="Q9" s="48"/>
      <c r="R9" s="22"/>
      <c r="S9" s="22"/>
      <c r="T9" s="22"/>
      <c r="U9" s="22">
        <v>54909.37</v>
      </c>
      <c r="V9" s="22"/>
      <c r="W9" s="22"/>
      <c r="X9" s="22"/>
      <c r="Y9" s="22"/>
      <c r="Z9" s="22"/>
      <c r="AA9" s="39"/>
      <c r="AB9" s="53">
        <f t="array" ref="AB9">SUM(ROUND(K9,0),ROUND(N9,0),ROUND(Q9:AA9,0))</f>
        <v>256243</v>
      </c>
    </row>
    <row r="10" spans="1:28" s="5" customFormat="1" ht="15" customHeight="1" x14ac:dyDescent="0.2">
      <c r="A10" s="80">
        <v>2</v>
      </c>
      <c r="B10" s="80" t="s">
        <v>42</v>
      </c>
      <c r="C10" s="40">
        <v>1.25</v>
      </c>
      <c r="D10" s="9" t="s">
        <v>43</v>
      </c>
      <c r="E10" s="10" t="s">
        <v>44</v>
      </c>
      <c r="F10" s="11">
        <v>5.2</v>
      </c>
      <c r="G10" s="12">
        <v>17697</v>
      </c>
      <c r="H10" s="13">
        <f t="shared" ref="H10:H55" si="4">IF(C10&lt;&gt;0,K10/C10/I10,"")</f>
        <v>92024.228571428568</v>
      </c>
      <c r="I10" s="14">
        <v>1.75</v>
      </c>
      <c r="J10" s="41">
        <f t="shared" ref="J10:J55" si="5">IF(C10&lt;&gt;0,K10/C10,"")</f>
        <v>161042.4</v>
      </c>
      <c r="K10" s="49">
        <v>201303</v>
      </c>
      <c r="L10" s="13">
        <f t="shared" si="0"/>
        <v>115030.28571428571</v>
      </c>
      <c r="M10" s="41">
        <f t="shared" si="1"/>
        <v>86272.71428571429</v>
      </c>
      <c r="N10" s="49">
        <v>20130.34</v>
      </c>
      <c r="O10" s="13">
        <f t="shared" si="2"/>
        <v>11503</v>
      </c>
      <c r="P10" s="41">
        <f t="shared" si="3"/>
        <v>8627.34</v>
      </c>
      <c r="Q10" s="49"/>
      <c r="R10" s="13"/>
      <c r="S10" s="13"/>
      <c r="T10" s="13"/>
      <c r="U10" s="13"/>
      <c r="V10" s="13"/>
      <c r="W10" s="13"/>
      <c r="X10" s="13"/>
      <c r="Y10" s="13"/>
      <c r="Z10" s="13"/>
      <c r="AA10" s="41"/>
      <c r="AB10" s="54">
        <f t="array" ref="AB10">SUM(ROUND(K10,0),ROUND(N10,0),ROUND(Q10:AA10,0))</f>
        <v>221433</v>
      </c>
    </row>
    <row r="11" spans="1:28" s="5" customFormat="1" ht="15" customHeight="1" x14ac:dyDescent="0.2">
      <c r="A11" s="81"/>
      <c r="B11" s="81"/>
      <c r="C11" s="40">
        <v>1.5</v>
      </c>
      <c r="D11" s="9" t="s">
        <v>43</v>
      </c>
      <c r="E11" s="10" t="s">
        <v>45</v>
      </c>
      <c r="F11" s="11">
        <v>4.8099999999999996</v>
      </c>
      <c r="G11" s="12">
        <v>17697</v>
      </c>
      <c r="H11" s="13">
        <f t="shared" si="4"/>
        <v>85122.666666666657</v>
      </c>
      <c r="I11" s="14">
        <v>1.75</v>
      </c>
      <c r="J11" s="41">
        <f t="shared" si="5"/>
        <v>148964.66666666666</v>
      </c>
      <c r="K11" s="49">
        <v>223447</v>
      </c>
      <c r="L11" s="13">
        <f t="shared" si="0"/>
        <v>127684</v>
      </c>
      <c r="M11" s="41">
        <f t="shared" si="1"/>
        <v>95763</v>
      </c>
      <c r="N11" s="49">
        <v>22344.67</v>
      </c>
      <c r="O11" s="13">
        <f t="shared" si="2"/>
        <v>12768</v>
      </c>
      <c r="P11" s="41">
        <f t="shared" si="3"/>
        <v>9576.6699999999983</v>
      </c>
      <c r="Q11" s="49"/>
      <c r="R11" s="13"/>
      <c r="S11" s="13"/>
      <c r="T11" s="13"/>
      <c r="U11" s="13"/>
      <c r="V11" s="13"/>
      <c r="W11" s="13"/>
      <c r="X11" s="13"/>
      <c r="Y11" s="13"/>
      <c r="Z11" s="13"/>
      <c r="AA11" s="41"/>
      <c r="AB11" s="54">
        <f t="array" ref="AB11">SUM(ROUND(K11,0),ROUND(N11,0),ROUND(Q11:AA11,0))</f>
        <v>245792</v>
      </c>
    </row>
    <row r="12" spans="1:28" s="5" customFormat="1" ht="15" customHeight="1" x14ac:dyDescent="0.2">
      <c r="A12" s="59">
        <v>3</v>
      </c>
      <c r="B12" s="59" t="s">
        <v>46</v>
      </c>
      <c r="C12" s="40">
        <v>1</v>
      </c>
      <c r="D12" s="9" t="s">
        <v>47</v>
      </c>
      <c r="E12" s="10" t="s">
        <v>48</v>
      </c>
      <c r="F12" s="11">
        <v>4.75</v>
      </c>
      <c r="G12" s="12">
        <v>17697</v>
      </c>
      <c r="H12" s="13">
        <f t="shared" si="4"/>
        <v>84060.571428571435</v>
      </c>
      <c r="I12" s="14">
        <v>1.75</v>
      </c>
      <c r="J12" s="41">
        <f t="shared" si="5"/>
        <v>147106</v>
      </c>
      <c r="K12" s="49">
        <v>147106</v>
      </c>
      <c r="L12" s="13">
        <f t="shared" si="0"/>
        <v>84060.571428571435</v>
      </c>
      <c r="M12" s="41">
        <f t="shared" si="1"/>
        <v>63045.428571428565</v>
      </c>
      <c r="N12" s="49">
        <v>14710.63</v>
      </c>
      <c r="O12" s="13">
        <f t="shared" si="2"/>
        <v>8406</v>
      </c>
      <c r="P12" s="41">
        <f t="shared" si="3"/>
        <v>6304.6299999999992</v>
      </c>
      <c r="Q12" s="49"/>
      <c r="R12" s="13"/>
      <c r="S12" s="13"/>
      <c r="T12" s="13"/>
      <c r="U12" s="13"/>
      <c r="V12" s="13"/>
      <c r="W12" s="13"/>
      <c r="X12" s="13"/>
      <c r="Y12" s="13"/>
      <c r="Z12" s="13"/>
      <c r="AA12" s="41"/>
      <c r="AB12" s="54">
        <f t="array" ref="AB12">SUM(ROUND(K12,0),ROUND(N12,0),ROUND(Q12:AA12,0))</f>
        <v>161817</v>
      </c>
    </row>
    <row r="13" spans="1:28" s="5" customFormat="1" ht="15" customHeight="1" x14ac:dyDescent="0.2">
      <c r="A13" s="80">
        <v>4</v>
      </c>
      <c r="B13" s="80" t="s">
        <v>49</v>
      </c>
      <c r="C13" s="40">
        <v>0.5</v>
      </c>
      <c r="D13" s="9" t="s">
        <v>47</v>
      </c>
      <c r="E13" s="10" t="s">
        <v>48</v>
      </c>
      <c r="F13" s="11">
        <v>4.75</v>
      </c>
      <c r="G13" s="12">
        <v>17697</v>
      </c>
      <c r="H13" s="13">
        <f t="shared" si="4"/>
        <v>84060.571428571435</v>
      </c>
      <c r="I13" s="14">
        <v>1.75</v>
      </c>
      <c r="J13" s="41">
        <f t="shared" si="5"/>
        <v>147106</v>
      </c>
      <c r="K13" s="49">
        <v>73553</v>
      </c>
      <c r="L13" s="13">
        <f t="shared" si="0"/>
        <v>42030.285714285717</v>
      </c>
      <c r="M13" s="41">
        <f t="shared" si="1"/>
        <v>31522.714285714283</v>
      </c>
      <c r="N13" s="49">
        <v>7355.32</v>
      </c>
      <c r="O13" s="13">
        <f t="shared" si="2"/>
        <v>4203</v>
      </c>
      <c r="P13" s="41">
        <f t="shared" si="3"/>
        <v>3152.3199999999997</v>
      </c>
      <c r="Q13" s="49"/>
      <c r="R13" s="13"/>
      <c r="S13" s="13"/>
      <c r="T13" s="13"/>
      <c r="U13" s="13">
        <v>29421.26</v>
      </c>
      <c r="V13" s="13"/>
      <c r="W13" s="13"/>
      <c r="X13" s="13"/>
      <c r="Y13" s="13"/>
      <c r="Z13" s="13"/>
      <c r="AA13" s="41"/>
      <c r="AB13" s="54">
        <f t="array" ref="AB13">SUM(ROUND(K13,0),ROUND(N13,0),ROUND(Q13:AA13,0))</f>
        <v>110329</v>
      </c>
    </row>
    <row r="14" spans="1:28" s="5" customFormat="1" ht="15" customHeight="1" x14ac:dyDescent="0.2">
      <c r="A14" s="81"/>
      <c r="B14" s="81"/>
      <c r="C14" s="40">
        <v>0.5</v>
      </c>
      <c r="D14" s="9" t="s">
        <v>47</v>
      </c>
      <c r="E14" s="10" t="s">
        <v>50</v>
      </c>
      <c r="F14" s="11">
        <v>3.52</v>
      </c>
      <c r="G14" s="12">
        <v>17697</v>
      </c>
      <c r="H14" s="13">
        <f t="shared" si="4"/>
        <v>62293.714285714283</v>
      </c>
      <c r="I14" s="14">
        <v>1.75</v>
      </c>
      <c r="J14" s="41">
        <f t="shared" si="5"/>
        <v>109014</v>
      </c>
      <c r="K14" s="49">
        <v>54507</v>
      </c>
      <c r="L14" s="13">
        <f t="shared" si="0"/>
        <v>31146.857142857141</v>
      </c>
      <c r="M14" s="41">
        <f t="shared" si="1"/>
        <v>23360.142857142859</v>
      </c>
      <c r="N14" s="49">
        <v>5450.68</v>
      </c>
      <c r="O14" s="13">
        <f t="shared" si="2"/>
        <v>3115</v>
      </c>
      <c r="P14" s="41">
        <f t="shared" si="3"/>
        <v>2335.6800000000003</v>
      </c>
      <c r="Q14" s="49"/>
      <c r="R14" s="13"/>
      <c r="S14" s="13"/>
      <c r="T14" s="13"/>
      <c r="U14" s="13"/>
      <c r="V14" s="13"/>
      <c r="W14" s="13"/>
      <c r="X14" s="13"/>
      <c r="Y14" s="13"/>
      <c r="Z14" s="13"/>
      <c r="AA14" s="41"/>
      <c r="AB14" s="54">
        <f t="array" ref="AB14">SUM(ROUND(K14,0),ROUND(N14,0),ROUND(Q14:AA14,0))</f>
        <v>59958</v>
      </c>
    </row>
    <row r="15" spans="1:28" s="5" customFormat="1" ht="15" customHeight="1" x14ac:dyDescent="0.2">
      <c r="A15" s="59">
        <v>5</v>
      </c>
      <c r="B15" s="59" t="s">
        <v>51</v>
      </c>
      <c r="C15" s="40">
        <v>1</v>
      </c>
      <c r="D15" s="9" t="s">
        <v>47</v>
      </c>
      <c r="E15" s="10" t="s">
        <v>48</v>
      </c>
      <c r="F15" s="11">
        <v>4.55</v>
      </c>
      <c r="G15" s="12">
        <v>17697</v>
      </c>
      <c r="H15" s="13">
        <f t="shared" si="4"/>
        <v>80521.142857142855</v>
      </c>
      <c r="I15" s="14">
        <v>1.75</v>
      </c>
      <c r="J15" s="41">
        <f t="shared" si="5"/>
        <v>140912</v>
      </c>
      <c r="K15" s="49">
        <v>140912</v>
      </c>
      <c r="L15" s="13">
        <f t="shared" si="0"/>
        <v>80521.142857142855</v>
      </c>
      <c r="M15" s="41">
        <f t="shared" si="1"/>
        <v>60390.857142857145</v>
      </c>
      <c r="N15" s="49">
        <v>14091.24</v>
      </c>
      <c r="O15" s="13">
        <f t="shared" si="2"/>
        <v>8052</v>
      </c>
      <c r="P15" s="41">
        <f t="shared" si="3"/>
        <v>6039.24</v>
      </c>
      <c r="Q15" s="49"/>
      <c r="R15" s="13"/>
      <c r="S15" s="13"/>
      <c r="T15" s="13"/>
      <c r="U15" s="13"/>
      <c r="V15" s="13"/>
      <c r="W15" s="13"/>
      <c r="X15" s="13"/>
      <c r="Y15" s="13"/>
      <c r="Z15" s="13"/>
      <c r="AA15" s="41"/>
      <c r="AB15" s="54">
        <f t="array" ref="AB15">SUM(ROUND(K15,0),ROUND(N15,0),ROUND(Q15:AA15,0))</f>
        <v>155003</v>
      </c>
    </row>
    <row r="16" spans="1:28" s="5" customFormat="1" ht="15" customHeight="1" x14ac:dyDescent="0.2">
      <c r="A16" s="80">
        <v>6</v>
      </c>
      <c r="B16" s="80" t="s">
        <v>52</v>
      </c>
      <c r="C16" s="40">
        <v>1.25</v>
      </c>
      <c r="D16" s="9" t="s">
        <v>47</v>
      </c>
      <c r="E16" s="10" t="s">
        <v>44</v>
      </c>
      <c r="F16" s="11">
        <v>4.51</v>
      </c>
      <c r="G16" s="12">
        <v>17697</v>
      </c>
      <c r="H16" s="13">
        <f t="shared" si="4"/>
        <v>79813.485714285722</v>
      </c>
      <c r="I16" s="14">
        <v>1.75</v>
      </c>
      <c r="J16" s="41">
        <f t="shared" si="5"/>
        <v>139673.60000000001</v>
      </c>
      <c r="K16" s="49">
        <v>174592</v>
      </c>
      <c r="L16" s="13">
        <f t="shared" si="0"/>
        <v>99766.857142857145</v>
      </c>
      <c r="M16" s="41">
        <f t="shared" si="1"/>
        <v>74825.142857142855</v>
      </c>
      <c r="N16" s="49">
        <v>17459.2</v>
      </c>
      <c r="O16" s="13">
        <f t="shared" si="2"/>
        <v>9977</v>
      </c>
      <c r="P16" s="41">
        <f t="shared" si="3"/>
        <v>7482.2000000000007</v>
      </c>
      <c r="Q16" s="49"/>
      <c r="R16" s="13"/>
      <c r="S16" s="13"/>
      <c r="T16" s="13"/>
      <c r="U16" s="13">
        <v>61107.19</v>
      </c>
      <c r="V16" s="13"/>
      <c r="W16" s="13"/>
      <c r="X16" s="13"/>
      <c r="Y16" s="13"/>
      <c r="Z16" s="13"/>
      <c r="AA16" s="41"/>
      <c r="AB16" s="54">
        <f t="array" ref="AB16">SUM(ROUND(K16,0),ROUND(N16,0),ROUND(Q16:AA16,0))</f>
        <v>253158</v>
      </c>
    </row>
    <row r="17" spans="1:28" s="5" customFormat="1" ht="15" customHeight="1" x14ac:dyDescent="0.2">
      <c r="A17" s="81"/>
      <c r="B17" s="81"/>
      <c r="C17" s="40">
        <v>1.5</v>
      </c>
      <c r="D17" s="9" t="s">
        <v>47</v>
      </c>
      <c r="E17" s="10" t="s">
        <v>50</v>
      </c>
      <c r="F17" s="11">
        <v>3.78</v>
      </c>
      <c r="G17" s="12">
        <v>17697</v>
      </c>
      <c r="H17" s="13">
        <f t="shared" si="4"/>
        <v>66894.476190476184</v>
      </c>
      <c r="I17" s="14">
        <v>1.75</v>
      </c>
      <c r="J17" s="41">
        <f t="shared" si="5"/>
        <v>117065.33333333333</v>
      </c>
      <c r="K17" s="49">
        <v>175598</v>
      </c>
      <c r="L17" s="13">
        <f t="shared" si="0"/>
        <v>100341.71428571429</v>
      </c>
      <c r="M17" s="41">
        <f t="shared" si="1"/>
        <v>75256.28571428571</v>
      </c>
      <c r="N17" s="49">
        <v>17559.849999999999</v>
      </c>
      <c r="O17" s="13">
        <f t="shared" si="2"/>
        <v>10034</v>
      </c>
      <c r="P17" s="41">
        <f t="shared" si="3"/>
        <v>7525.8499999999985</v>
      </c>
      <c r="Q17" s="49"/>
      <c r="R17" s="13"/>
      <c r="S17" s="13"/>
      <c r="T17" s="13"/>
      <c r="U17" s="13"/>
      <c r="V17" s="13"/>
      <c r="W17" s="13"/>
      <c r="X17" s="13"/>
      <c r="Y17" s="13"/>
      <c r="Z17" s="13"/>
      <c r="AA17" s="41"/>
      <c r="AB17" s="54">
        <f t="array" ref="AB17">SUM(ROUND(K17,0),ROUND(N17,0),ROUND(Q17:AA17,0))</f>
        <v>193158</v>
      </c>
    </row>
    <row r="18" spans="1:28" s="5" customFormat="1" ht="15" customHeight="1" x14ac:dyDescent="0.2">
      <c r="A18" s="80">
        <v>7</v>
      </c>
      <c r="B18" s="80" t="s">
        <v>53</v>
      </c>
      <c r="C18" s="40">
        <v>1.5</v>
      </c>
      <c r="D18" s="9" t="s">
        <v>54</v>
      </c>
      <c r="E18" s="10" t="s">
        <v>45</v>
      </c>
      <c r="F18" s="11">
        <v>3.97</v>
      </c>
      <c r="G18" s="12">
        <v>17697</v>
      </c>
      <c r="H18" s="13">
        <f t="shared" si="4"/>
        <v>70257.142857142855</v>
      </c>
      <c r="I18" s="14">
        <v>1.75</v>
      </c>
      <c r="J18" s="41">
        <f t="shared" si="5"/>
        <v>122950</v>
      </c>
      <c r="K18" s="49">
        <v>184425</v>
      </c>
      <c r="L18" s="13">
        <f t="shared" si="0"/>
        <v>105385.71428571429</v>
      </c>
      <c r="M18" s="41">
        <f t="shared" si="1"/>
        <v>79039.28571428571</v>
      </c>
      <c r="N18" s="49">
        <v>18442.490000000002</v>
      </c>
      <c r="O18" s="13">
        <f t="shared" si="2"/>
        <v>10539</v>
      </c>
      <c r="P18" s="41">
        <f t="shared" si="3"/>
        <v>7903.4900000000016</v>
      </c>
      <c r="Q18" s="49"/>
      <c r="R18" s="13"/>
      <c r="S18" s="13"/>
      <c r="T18" s="13"/>
      <c r="U18" s="13"/>
      <c r="V18" s="13"/>
      <c r="W18" s="13"/>
      <c r="X18" s="13"/>
      <c r="Y18" s="13"/>
      <c r="Z18" s="13"/>
      <c r="AA18" s="41"/>
      <c r="AB18" s="54">
        <f t="array" ref="AB18">SUM(ROUND(K18,0),ROUND(N18,0),ROUND(Q18:AA18,0))</f>
        <v>202867</v>
      </c>
    </row>
    <row r="19" spans="1:28" s="5" customFormat="1" ht="15" customHeight="1" x14ac:dyDescent="0.2">
      <c r="A19" s="81"/>
      <c r="B19" s="81"/>
      <c r="C19" s="40">
        <v>1.25</v>
      </c>
      <c r="D19" s="9" t="s">
        <v>54</v>
      </c>
      <c r="E19" s="10" t="s">
        <v>50</v>
      </c>
      <c r="F19" s="11">
        <v>3.45</v>
      </c>
      <c r="G19" s="12">
        <v>17697</v>
      </c>
      <c r="H19" s="13">
        <f t="shared" si="4"/>
        <v>61054.628571428577</v>
      </c>
      <c r="I19" s="14">
        <v>1.75</v>
      </c>
      <c r="J19" s="41">
        <f t="shared" si="5"/>
        <v>106845.6</v>
      </c>
      <c r="K19" s="49">
        <v>133557</v>
      </c>
      <c r="L19" s="13">
        <f t="shared" si="0"/>
        <v>76318.28571428571</v>
      </c>
      <c r="M19" s="41">
        <f t="shared" si="1"/>
        <v>57238.71428571429</v>
      </c>
      <c r="N19" s="49">
        <v>13355.7</v>
      </c>
      <c r="O19" s="13">
        <f t="shared" si="2"/>
        <v>7632</v>
      </c>
      <c r="P19" s="41">
        <f t="shared" si="3"/>
        <v>5723.7000000000007</v>
      </c>
      <c r="Q19" s="49"/>
      <c r="R19" s="13"/>
      <c r="S19" s="13"/>
      <c r="T19" s="13"/>
      <c r="U19" s="13"/>
      <c r="V19" s="13"/>
      <c r="W19" s="13"/>
      <c r="X19" s="13"/>
      <c r="Y19" s="13"/>
      <c r="Z19" s="13"/>
      <c r="AA19" s="41"/>
      <c r="AB19" s="54">
        <f t="array" ref="AB19">SUM(ROUND(K19,0),ROUND(N19,0),ROUND(Q19:AA19,0))</f>
        <v>146913</v>
      </c>
    </row>
    <row r="20" spans="1:28" s="5" customFormat="1" ht="15" customHeight="1" x14ac:dyDescent="0.2">
      <c r="A20" s="80">
        <v>8</v>
      </c>
      <c r="B20" s="80" t="s">
        <v>55</v>
      </c>
      <c r="C20" s="40">
        <v>1.125</v>
      </c>
      <c r="D20" s="9" t="s">
        <v>47</v>
      </c>
      <c r="E20" s="10" t="s">
        <v>48</v>
      </c>
      <c r="F20" s="11">
        <v>4.75</v>
      </c>
      <c r="G20" s="12">
        <v>17697</v>
      </c>
      <c r="H20" s="13">
        <f t="shared" si="4"/>
        <v>84060.952380952382</v>
      </c>
      <c r="I20" s="14">
        <v>1.75</v>
      </c>
      <c r="J20" s="41">
        <f t="shared" si="5"/>
        <v>147106.66666666666</v>
      </c>
      <c r="K20" s="49">
        <v>165495</v>
      </c>
      <c r="L20" s="13">
        <f t="shared" si="0"/>
        <v>94568.571428571435</v>
      </c>
      <c r="M20" s="41">
        <f t="shared" si="1"/>
        <v>70926.428571428565</v>
      </c>
      <c r="N20" s="49">
        <v>16549.46</v>
      </c>
      <c r="O20" s="13">
        <f t="shared" si="2"/>
        <v>9457</v>
      </c>
      <c r="P20" s="41">
        <f t="shared" si="3"/>
        <v>7092.4599999999991</v>
      </c>
      <c r="Q20" s="49"/>
      <c r="R20" s="13"/>
      <c r="S20" s="13"/>
      <c r="T20" s="13"/>
      <c r="U20" s="13"/>
      <c r="V20" s="13"/>
      <c r="W20" s="13"/>
      <c r="X20" s="13"/>
      <c r="Y20" s="13"/>
      <c r="Z20" s="13"/>
      <c r="AA20" s="41"/>
      <c r="AB20" s="54">
        <f t="array" ref="AB20">SUM(ROUND(K20,0),ROUND(N20,0),ROUND(Q20:AA20,0))</f>
        <v>182044</v>
      </c>
    </row>
    <row r="21" spans="1:28" s="5" customFormat="1" ht="15" customHeight="1" x14ac:dyDescent="0.2">
      <c r="A21" s="88"/>
      <c r="B21" s="88"/>
      <c r="C21" s="40">
        <v>2.375</v>
      </c>
      <c r="D21" s="9" t="s">
        <v>47</v>
      </c>
      <c r="E21" s="10" t="s">
        <v>44</v>
      </c>
      <c r="F21" s="11">
        <v>4.4400000000000004</v>
      </c>
      <c r="G21" s="12">
        <v>17697</v>
      </c>
      <c r="H21" s="13">
        <f t="shared" si="4"/>
        <v>78574.676691729328</v>
      </c>
      <c r="I21" s="14">
        <v>1.75</v>
      </c>
      <c r="J21" s="41">
        <f t="shared" si="5"/>
        <v>137505.68421052632</v>
      </c>
      <c r="K21" s="49">
        <v>326576</v>
      </c>
      <c r="L21" s="13">
        <f t="shared" si="0"/>
        <v>186614.85714285713</v>
      </c>
      <c r="M21" s="41">
        <f t="shared" si="1"/>
        <v>139961.14285714287</v>
      </c>
      <c r="N21" s="49">
        <v>32657.599999999999</v>
      </c>
      <c r="O21" s="13">
        <f t="shared" si="2"/>
        <v>18661</v>
      </c>
      <c r="P21" s="41">
        <f t="shared" si="3"/>
        <v>13996.599999999999</v>
      </c>
      <c r="Q21" s="49"/>
      <c r="R21" s="13"/>
      <c r="S21" s="13"/>
      <c r="T21" s="13"/>
      <c r="U21" s="13">
        <v>54142.87</v>
      </c>
      <c r="V21" s="13"/>
      <c r="W21" s="13"/>
      <c r="X21" s="13"/>
      <c r="Y21" s="13"/>
      <c r="Z21" s="13"/>
      <c r="AA21" s="41"/>
      <c r="AB21" s="54">
        <f t="array" ref="AB21">SUM(ROUND(K21,0),ROUND(N21,0),ROUND(Q21:AA21,0))</f>
        <v>413377</v>
      </c>
    </row>
    <row r="22" spans="1:28" s="5" customFormat="1" ht="15" customHeight="1" x14ac:dyDescent="0.2">
      <c r="A22" s="88"/>
      <c r="B22" s="88"/>
      <c r="C22" s="40">
        <v>1.125</v>
      </c>
      <c r="D22" s="9" t="s">
        <v>47</v>
      </c>
      <c r="E22" s="10" t="s">
        <v>44</v>
      </c>
      <c r="F22" s="11">
        <v>4.2300000000000004</v>
      </c>
      <c r="G22" s="12">
        <v>17697</v>
      </c>
      <c r="H22" s="13">
        <f t="shared" si="4"/>
        <v>74858.158730158728</v>
      </c>
      <c r="I22" s="14">
        <v>1.75</v>
      </c>
      <c r="J22" s="41">
        <f t="shared" si="5"/>
        <v>131001.77777777778</v>
      </c>
      <c r="K22" s="49">
        <v>147377</v>
      </c>
      <c r="L22" s="13">
        <f t="shared" si="0"/>
        <v>84215.428571428565</v>
      </c>
      <c r="M22" s="41">
        <f t="shared" si="1"/>
        <v>63161.571428571435</v>
      </c>
      <c r="N22" s="49">
        <v>14737.73</v>
      </c>
      <c r="O22" s="13">
        <f t="shared" si="2"/>
        <v>8422</v>
      </c>
      <c r="P22" s="41">
        <f t="shared" si="3"/>
        <v>6315.73</v>
      </c>
      <c r="Q22" s="49"/>
      <c r="R22" s="13"/>
      <c r="S22" s="13"/>
      <c r="T22" s="13"/>
      <c r="U22" s="13"/>
      <c r="V22" s="13"/>
      <c r="W22" s="13"/>
      <c r="X22" s="13"/>
      <c r="Y22" s="13"/>
      <c r="Z22" s="13"/>
      <c r="AA22" s="41"/>
      <c r="AB22" s="54">
        <f t="array" ref="AB22">SUM(ROUND(K22,0),ROUND(N22,0),ROUND(Q22:AA22,0))</f>
        <v>162115</v>
      </c>
    </row>
    <row r="23" spans="1:28" s="5" customFormat="1" ht="15" customHeight="1" x14ac:dyDescent="0.2">
      <c r="A23" s="88"/>
      <c r="B23" s="88"/>
      <c r="C23" s="40">
        <v>1.125</v>
      </c>
      <c r="D23" s="9" t="s">
        <v>47</v>
      </c>
      <c r="E23" s="10" t="s">
        <v>45</v>
      </c>
      <c r="F23" s="11">
        <v>4.28</v>
      </c>
      <c r="G23" s="12">
        <v>17697</v>
      </c>
      <c r="H23" s="13">
        <f t="shared" si="4"/>
        <v>75742.984126984127</v>
      </c>
      <c r="I23" s="14">
        <v>1.75</v>
      </c>
      <c r="J23" s="41">
        <f t="shared" si="5"/>
        <v>132550.22222222222</v>
      </c>
      <c r="K23" s="49">
        <v>149119</v>
      </c>
      <c r="L23" s="13">
        <f t="shared" si="0"/>
        <v>85210.857142857145</v>
      </c>
      <c r="M23" s="41">
        <f t="shared" si="1"/>
        <v>63908.142857142855</v>
      </c>
      <c r="N23" s="49">
        <v>14911.93</v>
      </c>
      <c r="O23" s="13">
        <f t="shared" si="2"/>
        <v>8521</v>
      </c>
      <c r="P23" s="41">
        <f t="shared" si="3"/>
        <v>6390.93</v>
      </c>
      <c r="Q23" s="49"/>
      <c r="R23" s="13"/>
      <c r="S23" s="13"/>
      <c r="T23" s="13"/>
      <c r="U23" s="13"/>
      <c r="V23" s="13"/>
      <c r="W23" s="13"/>
      <c r="X23" s="13"/>
      <c r="Y23" s="13"/>
      <c r="Z23" s="13"/>
      <c r="AA23" s="41"/>
      <c r="AB23" s="54">
        <f t="array" ref="AB23">SUM(ROUND(K23,0),ROUND(N23,0),ROUND(Q23:AA23,0))</f>
        <v>164031</v>
      </c>
    </row>
    <row r="24" spans="1:28" s="5" customFormat="1" ht="15" customHeight="1" x14ac:dyDescent="0.2">
      <c r="A24" s="88"/>
      <c r="B24" s="88"/>
      <c r="C24" s="40">
        <v>1.25</v>
      </c>
      <c r="D24" s="9" t="s">
        <v>47</v>
      </c>
      <c r="E24" s="10" t="s">
        <v>45</v>
      </c>
      <c r="F24" s="11">
        <v>4.21</v>
      </c>
      <c r="G24" s="12">
        <v>17697</v>
      </c>
      <c r="H24" s="13">
        <f t="shared" si="4"/>
        <v>74504.228571428568</v>
      </c>
      <c r="I24" s="14">
        <v>1.75</v>
      </c>
      <c r="J24" s="41">
        <f t="shared" si="5"/>
        <v>130382.39999999999</v>
      </c>
      <c r="K24" s="49">
        <v>162978</v>
      </c>
      <c r="L24" s="13">
        <f t="shared" si="0"/>
        <v>93130.28571428571</v>
      </c>
      <c r="M24" s="41">
        <f t="shared" si="1"/>
        <v>69847.71428571429</v>
      </c>
      <c r="N24" s="49">
        <v>16297.83</v>
      </c>
      <c r="O24" s="13">
        <f t="shared" si="2"/>
        <v>9313</v>
      </c>
      <c r="P24" s="41">
        <f t="shared" si="3"/>
        <v>6984.83</v>
      </c>
      <c r="Q24" s="49"/>
      <c r="R24" s="13"/>
      <c r="S24" s="13"/>
      <c r="T24" s="13"/>
      <c r="U24" s="13"/>
      <c r="V24" s="13"/>
      <c r="W24" s="13"/>
      <c r="X24" s="13"/>
      <c r="Y24" s="13"/>
      <c r="Z24" s="13"/>
      <c r="AA24" s="41"/>
      <c r="AB24" s="54">
        <f t="array" ref="AB24">SUM(ROUND(K24,0),ROUND(N24,0),ROUND(Q24:AA24,0))</f>
        <v>179276</v>
      </c>
    </row>
    <row r="25" spans="1:28" s="5" customFormat="1" ht="15" customHeight="1" x14ac:dyDescent="0.2">
      <c r="A25" s="88"/>
      <c r="B25" s="88"/>
      <c r="C25" s="40">
        <v>3.375</v>
      </c>
      <c r="D25" s="9" t="s">
        <v>47</v>
      </c>
      <c r="E25" s="10" t="s">
        <v>45</v>
      </c>
      <c r="F25" s="11">
        <v>4.1399999999999997</v>
      </c>
      <c r="G25" s="12">
        <v>17697</v>
      </c>
      <c r="H25" s="13">
        <f t="shared" si="4"/>
        <v>73265.608465608471</v>
      </c>
      <c r="I25" s="14">
        <v>1.75</v>
      </c>
      <c r="J25" s="41">
        <f t="shared" si="5"/>
        <v>128214.81481481482</v>
      </c>
      <c r="K25" s="49">
        <v>432725</v>
      </c>
      <c r="L25" s="13">
        <f t="shared" si="0"/>
        <v>247271.42857142858</v>
      </c>
      <c r="M25" s="41">
        <f t="shared" si="1"/>
        <v>185453.57142857142</v>
      </c>
      <c r="N25" s="49">
        <v>43272.480000000003</v>
      </c>
      <c r="O25" s="13">
        <f t="shared" si="2"/>
        <v>24727</v>
      </c>
      <c r="P25" s="41">
        <f t="shared" si="3"/>
        <v>18545.480000000003</v>
      </c>
      <c r="Q25" s="49"/>
      <c r="R25" s="13"/>
      <c r="S25" s="13"/>
      <c r="T25" s="13"/>
      <c r="U25" s="13">
        <v>86544.97</v>
      </c>
      <c r="V25" s="13"/>
      <c r="W25" s="13"/>
      <c r="X25" s="13"/>
      <c r="Y25" s="13"/>
      <c r="Z25" s="13"/>
      <c r="AA25" s="41"/>
      <c r="AB25" s="54">
        <f t="array" ref="AB25">SUM(ROUND(K25,0),ROUND(N25,0),ROUND(Q25:AA25,0))</f>
        <v>562542</v>
      </c>
    </row>
    <row r="26" spans="1:28" s="5" customFormat="1" ht="15" customHeight="1" x14ac:dyDescent="0.2">
      <c r="A26" s="88"/>
      <c r="B26" s="88"/>
      <c r="C26" s="40">
        <v>1.125</v>
      </c>
      <c r="D26" s="9" t="s">
        <v>47</v>
      </c>
      <c r="E26" s="10" t="s">
        <v>45</v>
      </c>
      <c r="F26" s="11">
        <v>4.07</v>
      </c>
      <c r="G26" s="12">
        <v>17697</v>
      </c>
      <c r="H26" s="13">
        <f t="shared" si="4"/>
        <v>72026.920634920636</v>
      </c>
      <c r="I26" s="14">
        <v>1.75</v>
      </c>
      <c r="J26" s="41">
        <f t="shared" si="5"/>
        <v>126047.11111111111</v>
      </c>
      <c r="K26" s="49">
        <v>141803</v>
      </c>
      <c r="L26" s="13">
        <f t="shared" si="0"/>
        <v>81030.28571428571</v>
      </c>
      <c r="M26" s="41">
        <f t="shared" si="1"/>
        <v>60772.71428571429</v>
      </c>
      <c r="N26" s="49">
        <v>14180.27</v>
      </c>
      <c r="O26" s="13">
        <f t="shared" si="2"/>
        <v>8103</v>
      </c>
      <c r="P26" s="41">
        <f t="shared" si="3"/>
        <v>6077.27</v>
      </c>
      <c r="Q26" s="49"/>
      <c r="R26" s="13"/>
      <c r="S26" s="13"/>
      <c r="T26" s="13"/>
      <c r="U26" s="13"/>
      <c r="V26" s="13"/>
      <c r="W26" s="13"/>
      <c r="X26" s="13"/>
      <c r="Y26" s="13"/>
      <c r="Z26" s="13"/>
      <c r="AA26" s="41"/>
      <c r="AB26" s="54">
        <f t="array" ref="AB26">SUM(ROUND(K26,0),ROUND(N26,0),ROUND(Q26:AA26,0))</f>
        <v>155983</v>
      </c>
    </row>
    <row r="27" spans="1:28" s="5" customFormat="1" ht="15" customHeight="1" x14ac:dyDescent="0.2">
      <c r="A27" s="88"/>
      <c r="B27" s="88"/>
      <c r="C27" s="40">
        <v>1.25</v>
      </c>
      <c r="D27" s="9" t="s">
        <v>47</v>
      </c>
      <c r="E27" s="10" t="s">
        <v>45</v>
      </c>
      <c r="F27" s="11">
        <v>4</v>
      </c>
      <c r="G27" s="12">
        <v>17697</v>
      </c>
      <c r="H27" s="13">
        <f t="shared" si="4"/>
        <v>70788.114285714284</v>
      </c>
      <c r="I27" s="14">
        <v>1.75</v>
      </c>
      <c r="J27" s="41">
        <f t="shared" si="5"/>
        <v>123879.2</v>
      </c>
      <c r="K27" s="49">
        <v>154849</v>
      </c>
      <c r="L27" s="13">
        <f t="shared" si="0"/>
        <v>88485.142857142855</v>
      </c>
      <c r="M27" s="41">
        <f t="shared" si="1"/>
        <v>66363.857142857145</v>
      </c>
      <c r="N27" s="49">
        <v>15484.88</v>
      </c>
      <c r="O27" s="13">
        <f t="shared" si="2"/>
        <v>8849</v>
      </c>
      <c r="P27" s="41">
        <f t="shared" si="3"/>
        <v>6635.8799999999992</v>
      </c>
      <c r="Q27" s="49"/>
      <c r="R27" s="13"/>
      <c r="S27" s="13"/>
      <c r="T27" s="13"/>
      <c r="U27" s="13">
        <v>46454.63</v>
      </c>
      <c r="V27" s="13"/>
      <c r="W27" s="13"/>
      <c r="X27" s="13"/>
      <c r="Y27" s="13"/>
      <c r="Z27" s="13"/>
      <c r="AA27" s="41"/>
      <c r="AB27" s="54">
        <f t="array" ref="AB27">SUM(ROUND(K27,0),ROUND(N27,0),ROUND(Q27:AA27,0))</f>
        <v>216789</v>
      </c>
    </row>
    <row r="28" spans="1:28" s="5" customFormat="1" ht="15" customHeight="1" x14ac:dyDescent="0.2">
      <c r="A28" s="88"/>
      <c r="B28" s="88"/>
      <c r="C28" s="40">
        <v>1.125</v>
      </c>
      <c r="D28" s="9" t="s">
        <v>54</v>
      </c>
      <c r="E28" s="10" t="s">
        <v>44</v>
      </c>
      <c r="F28" s="11">
        <v>4.32</v>
      </c>
      <c r="G28" s="12">
        <v>17697</v>
      </c>
      <c r="H28" s="13">
        <f t="shared" si="4"/>
        <v>76451.047619047618</v>
      </c>
      <c r="I28" s="14">
        <v>1.75</v>
      </c>
      <c r="J28" s="41">
        <f t="shared" si="5"/>
        <v>133789.33333333334</v>
      </c>
      <c r="K28" s="49">
        <v>150513</v>
      </c>
      <c r="L28" s="13">
        <f t="shared" si="0"/>
        <v>86007.428571428565</v>
      </c>
      <c r="M28" s="41">
        <f t="shared" si="1"/>
        <v>64505.571428571435</v>
      </c>
      <c r="N28" s="49">
        <v>15051.3</v>
      </c>
      <c r="O28" s="13">
        <f t="shared" si="2"/>
        <v>8601</v>
      </c>
      <c r="P28" s="41">
        <f t="shared" si="3"/>
        <v>6450.2999999999993</v>
      </c>
      <c r="Q28" s="49"/>
      <c r="R28" s="13"/>
      <c r="S28" s="13"/>
      <c r="T28" s="13"/>
      <c r="U28" s="13">
        <v>52679.54</v>
      </c>
      <c r="V28" s="13"/>
      <c r="W28" s="13"/>
      <c r="X28" s="13"/>
      <c r="Y28" s="13"/>
      <c r="Z28" s="13"/>
      <c r="AA28" s="41"/>
      <c r="AB28" s="54">
        <f t="array" ref="AB28">SUM(ROUND(K28,0),ROUND(N28,0),ROUND(Q28:AA28,0))</f>
        <v>218244</v>
      </c>
    </row>
    <row r="29" spans="1:28" s="5" customFormat="1" ht="15" customHeight="1" x14ac:dyDescent="0.2">
      <c r="A29" s="88"/>
      <c r="B29" s="88"/>
      <c r="C29" s="40">
        <v>2.25</v>
      </c>
      <c r="D29" s="9" t="s">
        <v>54</v>
      </c>
      <c r="E29" s="10" t="s">
        <v>44</v>
      </c>
      <c r="F29" s="11">
        <v>4.17</v>
      </c>
      <c r="G29" s="12">
        <v>17697</v>
      </c>
      <c r="H29" s="13">
        <f t="shared" si="4"/>
        <v>73796.571428571435</v>
      </c>
      <c r="I29" s="14">
        <v>1.75</v>
      </c>
      <c r="J29" s="41">
        <f t="shared" si="5"/>
        <v>129144</v>
      </c>
      <c r="K29" s="49">
        <v>290574</v>
      </c>
      <c r="L29" s="13">
        <f t="shared" si="0"/>
        <v>166042.28571428571</v>
      </c>
      <c r="M29" s="41">
        <f t="shared" si="1"/>
        <v>124531.71428571429</v>
      </c>
      <c r="N29" s="49">
        <v>29057.37</v>
      </c>
      <c r="O29" s="13">
        <f t="shared" si="2"/>
        <v>16604</v>
      </c>
      <c r="P29" s="41">
        <f t="shared" si="3"/>
        <v>12453.369999999999</v>
      </c>
      <c r="Q29" s="49"/>
      <c r="R29" s="13"/>
      <c r="S29" s="13"/>
      <c r="T29" s="13"/>
      <c r="U29" s="13"/>
      <c r="V29" s="13"/>
      <c r="W29" s="13"/>
      <c r="X29" s="13"/>
      <c r="Y29" s="13"/>
      <c r="Z29" s="13"/>
      <c r="AA29" s="41"/>
      <c r="AB29" s="54">
        <f t="array" ref="AB29">SUM(ROUND(K29,0),ROUND(N29,0),ROUND(Q29:AA29,0))</f>
        <v>319631</v>
      </c>
    </row>
    <row r="30" spans="1:28" s="5" customFormat="1" ht="15" customHeight="1" x14ac:dyDescent="0.2">
      <c r="A30" s="88"/>
      <c r="B30" s="88"/>
      <c r="C30" s="40">
        <v>3.375</v>
      </c>
      <c r="D30" s="9" t="s">
        <v>54</v>
      </c>
      <c r="E30" s="10" t="s">
        <v>45</v>
      </c>
      <c r="F30" s="11">
        <v>4.03</v>
      </c>
      <c r="G30" s="12">
        <v>17697</v>
      </c>
      <c r="H30" s="13">
        <f t="shared" si="4"/>
        <v>71318.857142857145</v>
      </c>
      <c r="I30" s="14">
        <v>1.75</v>
      </c>
      <c r="J30" s="41">
        <f t="shared" si="5"/>
        <v>124808</v>
      </c>
      <c r="K30" s="49">
        <v>421227</v>
      </c>
      <c r="L30" s="13">
        <f t="shared" si="0"/>
        <v>240701.14285714287</v>
      </c>
      <c r="M30" s="41">
        <f t="shared" si="1"/>
        <v>180525.85714285713</v>
      </c>
      <c r="N30" s="49">
        <v>42122.73</v>
      </c>
      <c r="O30" s="13">
        <f t="shared" si="2"/>
        <v>24070</v>
      </c>
      <c r="P30" s="41">
        <f t="shared" si="3"/>
        <v>18052.730000000003</v>
      </c>
      <c r="Q30" s="49"/>
      <c r="R30" s="13"/>
      <c r="S30" s="13"/>
      <c r="T30" s="13"/>
      <c r="U30" s="13">
        <v>42122.73</v>
      </c>
      <c r="V30" s="13"/>
      <c r="W30" s="13"/>
      <c r="X30" s="13"/>
      <c r="Y30" s="13"/>
      <c r="Z30" s="13"/>
      <c r="AA30" s="41"/>
      <c r="AB30" s="54">
        <f t="array" ref="AB30">SUM(ROUND(K30,0),ROUND(N30,0),ROUND(Q30:AA30,0))</f>
        <v>505473</v>
      </c>
    </row>
    <row r="31" spans="1:28" s="5" customFormat="1" ht="15" customHeight="1" x14ac:dyDescent="0.2">
      <c r="A31" s="88"/>
      <c r="B31" s="88"/>
      <c r="C31" s="40">
        <v>2.375</v>
      </c>
      <c r="D31" s="9" t="s">
        <v>54</v>
      </c>
      <c r="E31" s="10" t="s">
        <v>50</v>
      </c>
      <c r="F31" s="11">
        <v>3.53</v>
      </c>
      <c r="G31" s="12">
        <v>17697</v>
      </c>
      <c r="H31" s="13">
        <f t="shared" si="4"/>
        <v>62470.496240601504</v>
      </c>
      <c r="I31" s="14">
        <v>1.75</v>
      </c>
      <c r="J31" s="41">
        <f t="shared" si="5"/>
        <v>109323.36842105263</v>
      </c>
      <c r="K31" s="49">
        <v>259643</v>
      </c>
      <c r="L31" s="13">
        <f t="shared" si="0"/>
        <v>148367.42857142858</v>
      </c>
      <c r="M31" s="41">
        <f t="shared" si="1"/>
        <v>111275.57142857142</v>
      </c>
      <c r="N31" s="49">
        <v>25964.26</v>
      </c>
      <c r="O31" s="13">
        <f t="shared" si="2"/>
        <v>14837</v>
      </c>
      <c r="P31" s="41">
        <f t="shared" si="3"/>
        <v>11127.259999999998</v>
      </c>
      <c r="Q31" s="49"/>
      <c r="R31" s="13"/>
      <c r="S31" s="13"/>
      <c r="T31" s="13"/>
      <c r="U31" s="13"/>
      <c r="V31" s="13"/>
      <c r="W31" s="13"/>
      <c r="X31" s="13"/>
      <c r="Y31" s="13"/>
      <c r="Z31" s="13"/>
      <c r="AA31" s="41"/>
      <c r="AB31" s="54">
        <f t="array" ref="AB31">SUM(ROUND(K31,0),ROUND(N31,0),ROUND(Q31:AA31,0))</f>
        <v>285607</v>
      </c>
    </row>
    <row r="32" spans="1:28" s="5" customFormat="1" ht="15" customHeight="1" x14ac:dyDescent="0.2">
      <c r="A32" s="88"/>
      <c r="B32" s="88"/>
      <c r="C32" s="40">
        <v>2.25</v>
      </c>
      <c r="D32" s="9" t="s">
        <v>54</v>
      </c>
      <c r="E32" s="10" t="s">
        <v>50</v>
      </c>
      <c r="F32" s="11">
        <v>3.45</v>
      </c>
      <c r="G32" s="12">
        <v>17697</v>
      </c>
      <c r="H32" s="13">
        <f t="shared" si="4"/>
        <v>61054.730158730163</v>
      </c>
      <c r="I32" s="14">
        <v>1.75</v>
      </c>
      <c r="J32" s="41">
        <f t="shared" si="5"/>
        <v>106845.77777777778</v>
      </c>
      <c r="K32" s="49">
        <v>240403</v>
      </c>
      <c r="L32" s="13">
        <f t="shared" si="0"/>
        <v>137373.14285714287</v>
      </c>
      <c r="M32" s="41">
        <f t="shared" si="1"/>
        <v>103029.85714285713</v>
      </c>
      <c r="N32" s="49">
        <v>24040.27</v>
      </c>
      <c r="O32" s="13">
        <f t="shared" si="2"/>
        <v>13737</v>
      </c>
      <c r="P32" s="41">
        <f t="shared" si="3"/>
        <v>10303.27</v>
      </c>
      <c r="Q32" s="49"/>
      <c r="R32" s="13"/>
      <c r="S32" s="13"/>
      <c r="T32" s="13"/>
      <c r="U32" s="13"/>
      <c r="V32" s="13"/>
      <c r="W32" s="13"/>
      <c r="X32" s="13"/>
      <c r="Y32" s="13"/>
      <c r="Z32" s="13"/>
      <c r="AA32" s="41"/>
      <c r="AB32" s="54">
        <f t="array" ref="AB32">SUM(ROUND(K32,0),ROUND(N32,0),ROUND(Q32:AA32,0))</f>
        <v>264443</v>
      </c>
    </row>
    <row r="33" spans="1:28" s="5" customFormat="1" ht="15" customHeight="1" x14ac:dyDescent="0.2">
      <c r="A33" s="81"/>
      <c r="B33" s="81"/>
      <c r="C33" s="40">
        <v>1.125</v>
      </c>
      <c r="D33" s="9" t="s">
        <v>54</v>
      </c>
      <c r="E33" s="10" t="s">
        <v>50</v>
      </c>
      <c r="F33" s="11">
        <v>3.41</v>
      </c>
      <c r="G33" s="12">
        <v>17697</v>
      </c>
      <c r="H33" s="13">
        <f t="shared" si="4"/>
        <v>60346.920634920636</v>
      </c>
      <c r="I33" s="14">
        <v>1.75</v>
      </c>
      <c r="J33" s="41">
        <f t="shared" si="5"/>
        <v>105607.11111111111</v>
      </c>
      <c r="K33" s="49">
        <v>118808</v>
      </c>
      <c r="L33" s="13">
        <f t="shared" si="0"/>
        <v>67890.28571428571</v>
      </c>
      <c r="M33" s="41">
        <f t="shared" si="1"/>
        <v>50917.71428571429</v>
      </c>
      <c r="N33" s="49">
        <v>11880.77</v>
      </c>
      <c r="O33" s="13">
        <f t="shared" si="2"/>
        <v>6789</v>
      </c>
      <c r="P33" s="41">
        <f t="shared" si="3"/>
        <v>5091.7700000000004</v>
      </c>
      <c r="Q33" s="49"/>
      <c r="R33" s="13"/>
      <c r="S33" s="13"/>
      <c r="T33" s="13"/>
      <c r="U33" s="13"/>
      <c r="V33" s="13"/>
      <c r="W33" s="13"/>
      <c r="X33" s="13"/>
      <c r="Y33" s="13"/>
      <c r="Z33" s="13"/>
      <c r="AA33" s="41"/>
      <c r="AB33" s="54">
        <f t="array" ref="AB33">SUM(ROUND(K33,0),ROUND(N33,0),ROUND(Q33:AA33,0))</f>
        <v>130689</v>
      </c>
    </row>
    <row r="34" spans="1:28" s="5" customFormat="1" ht="15" customHeight="1" x14ac:dyDescent="0.2">
      <c r="A34" s="59">
        <v>9</v>
      </c>
      <c r="B34" s="59" t="s">
        <v>56</v>
      </c>
      <c r="C34" s="40">
        <v>1</v>
      </c>
      <c r="D34" s="9" t="s">
        <v>57</v>
      </c>
      <c r="E34" s="10" t="s">
        <v>45</v>
      </c>
      <c r="F34" s="11">
        <v>3.5</v>
      </c>
      <c r="G34" s="12">
        <v>17697</v>
      </c>
      <c r="H34" s="13">
        <f t="shared" si="4"/>
        <v>61939.837398373988</v>
      </c>
      <c r="I34" s="14">
        <v>1.23</v>
      </c>
      <c r="J34" s="41">
        <f t="shared" si="5"/>
        <v>76186</v>
      </c>
      <c r="K34" s="49">
        <v>76186</v>
      </c>
      <c r="L34" s="13">
        <f t="shared" si="0"/>
        <v>61939.837398373988</v>
      </c>
      <c r="M34" s="41">
        <f t="shared" si="1"/>
        <v>14246.162601626012</v>
      </c>
      <c r="N34" s="49">
        <v>7618.56</v>
      </c>
      <c r="O34" s="13">
        <f t="shared" si="2"/>
        <v>6194</v>
      </c>
      <c r="P34" s="41">
        <f t="shared" si="3"/>
        <v>1424.5600000000004</v>
      </c>
      <c r="Q34" s="49"/>
      <c r="R34" s="13"/>
      <c r="S34" s="13"/>
      <c r="T34" s="13"/>
      <c r="U34" s="13"/>
      <c r="V34" s="13"/>
      <c r="W34" s="13"/>
      <c r="X34" s="13"/>
      <c r="Y34" s="13"/>
      <c r="Z34" s="13"/>
      <c r="AA34" s="41"/>
      <c r="AB34" s="54">
        <f t="array" ref="AB34">SUM(ROUND(K34,0),ROUND(N34,0),ROUND(Q34:AA34,0))</f>
        <v>83805</v>
      </c>
    </row>
    <row r="35" spans="1:28" s="5" customFormat="1" ht="15" customHeight="1" x14ac:dyDescent="0.2">
      <c r="A35" s="59">
        <v>10</v>
      </c>
      <c r="B35" s="59" t="s">
        <v>31</v>
      </c>
      <c r="C35" s="40">
        <v>1.5</v>
      </c>
      <c r="D35" s="9" t="s">
        <v>57</v>
      </c>
      <c r="E35" s="10" t="s">
        <v>44</v>
      </c>
      <c r="F35" s="11">
        <v>4.71</v>
      </c>
      <c r="G35" s="12">
        <v>17697</v>
      </c>
      <c r="H35" s="13">
        <f t="shared" si="4"/>
        <v>83352.845528455291</v>
      </c>
      <c r="I35" s="14">
        <v>1.23</v>
      </c>
      <c r="J35" s="41">
        <f t="shared" si="5"/>
        <v>102524</v>
      </c>
      <c r="K35" s="49">
        <v>153786</v>
      </c>
      <c r="L35" s="13">
        <f t="shared" si="0"/>
        <v>125029.26829268293</v>
      </c>
      <c r="M35" s="41">
        <f t="shared" si="1"/>
        <v>28756.731707317071</v>
      </c>
      <c r="N35" s="49">
        <v>15378.6</v>
      </c>
      <c r="O35" s="13">
        <f t="shared" si="2"/>
        <v>12503</v>
      </c>
      <c r="P35" s="41">
        <f t="shared" si="3"/>
        <v>2875.6000000000004</v>
      </c>
      <c r="Q35" s="49"/>
      <c r="R35" s="13"/>
      <c r="S35" s="13"/>
      <c r="T35" s="13"/>
      <c r="U35" s="13"/>
      <c r="V35" s="13"/>
      <c r="W35" s="13"/>
      <c r="X35" s="13"/>
      <c r="Y35" s="13"/>
      <c r="Z35" s="13"/>
      <c r="AA35" s="41"/>
      <c r="AB35" s="54">
        <f t="array" ref="AB35">SUM(ROUND(K35,0),ROUND(N35,0),ROUND(Q35:AA35,0))</f>
        <v>169165</v>
      </c>
    </row>
    <row r="36" spans="1:28" s="5" customFormat="1" ht="15" customHeight="1" x14ac:dyDescent="0.2">
      <c r="A36" s="59">
        <v>11</v>
      </c>
      <c r="B36" s="59" t="s">
        <v>58</v>
      </c>
      <c r="C36" s="40">
        <v>1</v>
      </c>
      <c r="D36" s="9" t="s">
        <v>57</v>
      </c>
      <c r="E36" s="10" t="s">
        <v>44</v>
      </c>
      <c r="F36" s="11">
        <v>4.71</v>
      </c>
      <c r="G36" s="12">
        <v>17697</v>
      </c>
      <c r="H36" s="13">
        <f t="shared" si="4"/>
        <v>83352.845528455291</v>
      </c>
      <c r="I36" s="14">
        <v>1.23</v>
      </c>
      <c r="J36" s="41">
        <f t="shared" si="5"/>
        <v>102524</v>
      </c>
      <c r="K36" s="49">
        <v>102524</v>
      </c>
      <c r="L36" s="13">
        <f t="shared" si="0"/>
        <v>83352.845528455291</v>
      </c>
      <c r="M36" s="41">
        <f t="shared" si="1"/>
        <v>19171.154471544709</v>
      </c>
      <c r="N36" s="49">
        <v>10252.4</v>
      </c>
      <c r="O36" s="13">
        <f t="shared" si="2"/>
        <v>8335</v>
      </c>
      <c r="P36" s="41">
        <f t="shared" si="3"/>
        <v>1917.3999999999996</v>
      </c>
      <c r="Q36" s="49"/>
      <c r="R36" s="13"/>
      <c r="S36" s="13"/>
      <c r="T36" s="13"/>
      <c r="U36" s="13"/>
      <c r="V36" s="13"/>
      <c r="W36" s="13"/>
      <c r="X36" s="13"/>
      <c r="Y36" s="13"/>
      <c r="Z36" s="13"/>
      <c r="AA36" s="41"/>
      <c r="AB36" s="54">
        <f t="array" ref="AB36">SUM(ROUND(K36,0),ROUND(N36,0),ROUND(Q36:AA36,0))</f>
        <v>112776</v>
      </c>
    </row>
    <row r="37" spans="1:28" s="5" customFormat="1" ht="15" customHeight="1" x14ac:dyDescent="0.2">
      <c r="A37" s="59">
        <v>12</v>
      </c>
      <c r="B37" s="59" t="s">
        <v>59</v>
      </c>
      <c r="C37" s="40">
        <v>1</v>
      </c>
      <c r="D37" s="9" t="s">
        <v>60</v>
      </c>
      <c r="E37" s="10" t="s">
        <v>48</v>
      </c>
      <c r="F37" s="11">
        <v>3.16</v>
      </c>
      <c r="G37" s="12">
        <v>17697</v>
      </c>
      <c r="H37" s="13">
        <f t="shared" si="4"/>
        <v>55922.764227642278</v>
      </c>
      <c r="I37" s="14">
        <v>1.23</v>
      </c>
      <c r="J37" s="41">
        <f t="shared" si="5"/>
        <v>68785</v>
      </c>
      <c r="K37" s="49">
        <v>68785</v>
      </c>
      <c r="L37" s="13">
        <f t="shared" si="0"/>
        <v>55922.764227642278</v>
      </c>
      <c r="M37" s="41">
        <f t="shared" si="1"/>
        <v>12862.235772357722</v>
      </c>
      <c r="N37" s="49">
        <v>6878.47</v>
      </c>
      <c r="O37" s="13">
        <f t="shared" si="2"/>
        <v>5592</v>
      </c>
      <c r="P37" s="41">
        <f t="shared" si="3"/>
        <v>1286.4700000000003</v>
      </c>
      <c r="Q37" s="49"/>
      <c r="R37" s="13"/>
      <c r="S37" s="13"/>
      <c r="T37" s="13"/>
      <c r="U37" s="13"/>
      <c r="V37" s="13"/>
      <c r="W37" s="13"/>
      <c r="X37" s="13"/>
      <c r="Y37" s="13"/>
      <c r="Z37" s="13"/>
      <c r="AA37" s="41"/>
      <c r="AB37" s="54">
        <f t="array" ref="AB37">SUM(ROUND(K37,0),ROUND(N37,0),ROUND(Q37:AA37,0))</f>
        <v>75663</v>
      </c>
    </row>
    <row r="38" spans="1:28" s="5" customFormat="1" ht="15" customHeight="1" x14ac:dyDescent="0.2">
      <c r="A38" s="59">
        <v>13</v>
      </c>
      <c r="B38" s="59" t="s">
        <v>61</v>
      </c>
      <c r="C38" s="40">
        <v>1.5</v>
      </c>
      <c r="D38" s="9" t="s">
        <v>54</v>
      </c>
      <c r="E38" s="10" t="s">
        <v>50</v>
      </c>
      <c r="F38" s="11">
        <v>3.73</v>
      </c>
      <c r="G38" s="12">
        <v>17697</v>
      </c>
      <c r="H38" s="13">
        <f t="shared" si="4"/>
        <v>66009.914529914531</v>
      </c>
      <c r="I38" s="14">
        <v>1.95</v>
      </c>
      <c r="J38" s="41">
        <f t="shared" si="5"/>
        <v>128719.33333333333</v>
      </c>
      <c r="K38" s="49">
        <v>193079</v>
      </c>
      <c r="L38" s="13">
        <f t="shared" si="0"/>
        <v>99014.871794871797</v>
      </c>
      <c r="M38" s="41">
        <f t="shared" si="1"/>
        <v>94064.128205128203</v>
      </c>
      <c r="N38" s="49">
        <v>19307.87</v>
      </c>
      <c r="O38" s="13">
        <f t="shared" si="2"/>
        <v>9901</v>
      </c>
      <c r="P38" s="41">
        <f t="shared" si="3"/>
        <v>9406.869999999999</v>
      </c>
      <c r="Q38" s="49"/>
      <c r="R38" s="13"/>
      <c r="S38" s="13"/>
      <c r="T38" s="13"/>
      <c r="U38" s="13"/>
      <c r="V38" s="13"/>
      <c r="W38" s="13"/>
      <c r="X38" s="13"/>
      <c r="Y38" s="13"/>
      <c r="Z38" s="13">
        <v>7963.65</v>
      </c>
      <c r="AA38" s="41"/>
      <c r="AB38" s="54">
        <f t="array" ref="AB38">SUM(ROUND(K38,0),ROUND(N38,0),ROUND(Q38:AA38,0))</f>
        <v>220351</v>
      </c>
    </row>
    <row r="39" spans="1:28" s="5" customFormat="1" ht="15" customHeight="1" x14ac:dyDescent="0.2">
      <c r="A39" s="59">
        <v>14</v>
      </c>
      <c r="B39" s="59" t="s">
        <v>62</v>
      </c>
      <c r="C39" s="40">
        <v>0.5</v>
      </c>
      <c r="D39" s="9" t="s">
        <v>54</v>
      </c>
      <c r="E39" s="10" t="s">
        <v>50</v>
      </c>
      <c r="F39" s="11">
        <v>3.32</v>
      </c>
      <c r="G39" s="12">
        <v>17697</v>
      </c>
      <c r="H39" s="13">
        <f t="shared" si="4"/>
        <v>58753.846153846156</v>
      </c>
      <c r="I39" s="14">
        <v>1.95</v>
      </c>
      <c r="J39" s="41">
        <f t="shared" si="5"/>
        <v>114570</v>
      </c>
      <c r="K39" s="49">
        <v>57285</v>
      </c>
      <c r="L39" s="13">
        <f t="shared" si="0"/>
        <v>29376.923076923078</v>
      </c>
      <c r="M39" s="41">
        <f t="shared" si="1"/>
        <v>27908.076923076922</v>
      </c>
      <c r="N39" s="49">
        <v>5728.52</v>
      </c>
      <c r="O39" s="13">
        <f t="shared" si="2"/>
        <v>2938</v>
      </c>
      <c r="P39" s="41">
        <f t="shared" si="3"/>
        <v>2790.5200000000004</v>
      </c>
      <c r="Q39" s="49"/>
      <c r="R39" s="13"/>
      <c r="S39" s="13"/>
      <c r="T39" s="13"/>
      <c r="U39" s="13"/>
      <c r="V39" s="13"/>
      <c r="W39" s="13"/>
      <c r="X39" s="13"/>
      <c r="Y39" s="13"/>
      <c r="Z39" s="13"/>
      <c r="AA39" s="41"/>
      <c r="AB39" s="54">
        <f t="array" ref="AB39">SUM(ROUND(K39,0),ROUND(N39,0),ROUND(Q39:AA39,0))</f>
        <v>63014</v>
      </c>
    </row>
    <row r="40" spans="1:28" s="5" customFormat="1" ht="15" customHeight="1" x14ac:dyDescent="0.2">
      <c r="A40" s="80">
        <v>15</v>
      </c>
      <c r="B40" s="80" t="s">
        <v>63</v>
      </c>
      <c r="C40" s="40">
        <v>1.1499999999999999</v>
      </c>
      <c r="D40" s="9" t="s">
        <v>60</v>
      </c>
      <c r="E40" s="10" t="s">
        <v>48</v>
      </c>
      <c r="F40" s="11">
        <v>3.29</v>
      </c>
      <c r="G40" s="12">
        <v>17697</v>
      </c>
      <c r="H40" s="13">
        <f t="shared" si="4"/>
        <v>58223.400494874521</v>
      </c>
      <c r="I40" s="14">
        <v>1.23</v>
      </c>
      <c r="J40" s="41">
        <f t="shared" si="5"/>
        <v>71614.782608695663</v>
      </c>
      <c r="K40" s="49">
        <v>82357</v>
      </c>
      <c r="L40" s="13">
        <f t="shared" si="0"/>
        <v>66956.91056910569</v>
      </c>
      <c r="M40" s="41">
        <f t="shared" si="1"/>
        <v>15400.08943089431</v>
      </c>
      <c r="N40" s="49">
        <v>8235.66</v>
      </c>
      <c r="O40" s="13">
        <f t="shared" si="2"/>
        <v>6696</v>
      </c>
      <c r="P40" s="41">
        <f t="shared" si="3"/>
        <v>1539.6599999999999</v>
      </c>
      <c r="Q40" s="49"/>
      <c r="R40" s="13"/>
      <c r="S40" s="13"/>
      <c r="T40" s="13"/>
      <c r="U40" s="13"/>
      <c r="V40" s="13"/>
      <c r="W40" s="13"/>
      <c r="X40" s="13"/>
      <c r="Y40" s="13"/>
      <c r="Z40" s="13">
        <v>6105.47</v>
      </c>
      <c r="AA40" s="41"/>
      <c r="AB40" s="54">
        <f t="array" ref="AB40">SUM(ROUND(K40,0),ROUND(N40,0),ROUND(Q40:AA40,0))</f>
        <v>96698</v>
      </c>
    </row>
    <row r="41" spans="1:28" s="5" customFormat="1" ht="15" customHeight="1" x14ac:dyDescent="0.2">
      <c r="A41" s="88"/>
      <c r="B41" s="88"/>
      <c r="C41" s="40">
        <v>1.1499999999999999</v>
      </c>
      <c r="D41" s="9" t="s">
        <v>60</v>
      </c>
      <c r="E41" s="10" t="s">
        <v>48</v>
      </c>
      <c r="F41" s="11">
        <v>3.25</v>
      </c>
      <c r="G41" s="12">
        <v>17697</v>
      </c>
      <c r="H41" s="13">
        <f t="shared" si="4"/>
        <v>57515.022976316723</v>
      </c>
      <c r="I41" s="14">
        <v>1.23</v>
      </c>
      <c r="J41" s="41">
        <f t="shared" si="5"/>
        <v>70743.478260869568</v>
      </c>
      <c r="K41" s="49">
        <v>81355</v>
      </c>
      <c r="L41" s="13">
        <f t="shared" si="0"/>
        <v>66142.276422764233</v>
      </c>
      <c r="M41" s="41">
        <f t="shared" si="1"/>
        <v>15212.723577235767</v>
      </c>
      <c r="N41" s="49">
        <v>8135.53</v>
      </c>
      <c r="O41" s="13">
        <f t="shared" si="2"/>
        <v>6614</v>
      </c>
      <c r="P41" s="41">
        <f t="shared" si="3"/>
        <v>1521.5299999999997</v>
      </c>
      <c r="Q41" s="49"/>
      <c r="R41" s="13"/>
      <c r="S41" s="13"/>
      <c r="T41" s="13"/>
      <c r="U41" s="13"/>
      <c r="V41" s="13"/>
      <c r="W41" s="13"/>
      <c r="X41" s="13"/>
      <c r="Y41" s="13"/>
      <c r="Z41" s="13">
        <v>6105.47</v>
      </c>
      <c r="AA41" s="41"/>
      <c r="AB41" s="54">
        <f t="array" ref="AB41">SUM(ROUND(K41,0),ROUND(N41,0),ROUND(Q41:AA41,0))</f>
        <v>95596</v>
      </c>
    </row>
    <row r="42" spans="1:28" s="5" customFormat="1" ht="15" customHeight="1" x14ac:dyDescent="0.2">
      <c r="A42" s="88"/>
      <c r="B42" s="88"/>
      <c r="C42" s="40">
        <v>1.1499999999999999</v>
      </c>
      <c r="D42" s="9" t="s">
        <v>60</v>
      </c>
      <c r="E42" s="10" t="s">
        <v>48</v>
      </c>
      <c r="F42" s="11">
        <v>3.19</v>
      </c>
      <c r="G42" s="12">
        <v>17697</v>
      </c>
      <c r="H42" s="13">
        <f t="shared" si="4"/>
        <v>56453.163662071405</v>
      </c>
      <c r="I42" s="14">
        <v>1.23</v>
      </c>
      <c r="J42" s="41">
        <f t="shared" si="5"/>
        <v>69437.391304347824</v>
      </c>
      <c r="K42" s="49">
        <v>79853</v>
      </c>
      <c r="L42" s="13">
        <f t="shared" si="0"/>
        <v>64921.138211382116</v>
      </c>
      <c r="M42" s="41">
        <f t="shared" si="1"/>
        <v>14931.861788617884</v>
      </c>
      <c r="N42" s="49">
        <v>7985.34</v>
      </c>
      <c r="O42" s="13">
        <f t="shared" si="2"/>
        <v>6492</v>
      </c>
      <c r="P42" s="41">
        <f t="shared" si="3"/>
        <v>1493.3400000000001</v>
      </c>
      <c r="Q42" s="49"/>
      <c r="R42" s="13"/>
      <c r="S42" s="13"/>
      <c r="T42" s="13"/>
      <c r="U42" s="13"/>
      <c r="V42" s="13"/>
      <c r="W42" s="13"/>
      <c r="X42" s="13"/>
      <c r="Y42" s="13"/>
      <c r="Z42" s="13">
        <v>6105.47</v>
      </c>
      <c r="AA42" s="41"/>
      <c r="AB42" s="54">
        <f t="array" ref="AB42">SUM(ROUND(K42,0),ROUND(N42,0),ROUND(Q42:AA42,0))</f>
        <v>93943</v>
      </c>
    </row>
    <row r="43" spans="1:28" s="5" customFormat="1" ht="15" customHeight="1" x14ac:dyDescent="0.2">
      <c r="A43" s="88"/>
      <c r="B43" s="88"/>
      <c r="C43" s="40">
        <v>2.2999999999999998</v>
      </c>
      <c r="D43" s="9" t="s">
        <v>60</v>
      </c>
      <c r="E43" s="10" t="s">
        <v>48</v>
      </c>
      <c r="F43" s="11">
        <v>3.12</v>
      </c>
      <c r="G43" s="12">
        <v>17697</v>
      </c>
      <c r="H43" s="13">
        <f t="shared" si="4"/>
        <v>55214.563449982335</v>
      </c>
      <c r="I43" s="14">
        <v>1.23</v>
      </c>
      <c r="J43" s="41">
        <f t="shared" si="5"/>
        <v>67913.913043478271</v>
      </c>
      <c r="K43" s="49">
        <v>156202</v>
      </c>
      <c r="L43" s="13">
        <f t="shared" si="0"/>
        <v>126993.49593495936</v>
      </c>
      <c r="M43" s="41">
        <f t="shared" si="1"/>
        <v>29208.504065040644</v>
      </c>
      <c r="N43" s="49">
        <v>15620.22</v>
      </c>
      <c r="O43" s="13">
        <f t="shared" si="2"/>
        <v>12699</v>
      </c>
      <c r="P43" s="41">
        <f t="shared" si="3"/>
        <v>2921.2199999999993</v>
      </c>
      <c r="Q43" s="49"/>
      <c r="R43" s="13"/>
      <c r="S43" s="13"/>
      <c r="T43" s="13"/>
      <c r="U43" s="13"/>
      <c r="V43" s="13"/>
      <c r="W43" s="13"/>
      <c r="X43" s="13"/>
      <c r="Y43" s="13"/>
      <c r="Z43" s="13">
        <v>12210.93</v>
      </c>
      <c r="AA43" s="41"/>
      <c r="AB43" s="54">
        <f t="array" ref="AB43">SUM(ROUND(K43,0),ROUND(N43,0),ROUND(Q43:AA43,0))</f>
        <v>184033</v>
      </c>
    </row>
    <row r="44" spans="1:28" s="5" customFormat="1" ht="15" customHeight="1" x14ac:dyDescent="0.2">
      <c r="A44" s="88"/>
      <c r="B44" s="88"/>
      <c r="C44" s="40">
        <v>3.45</v>
      </c>
      <c r="D44" s="9" t="s">
        <v>60</v>
      </c>
      <c r="E44" s="10" t="s">
        <v>48</v>
      </c>
      <c r="F44" s="11">
        <v>3.04</v>
      </c>
      <c r="G44" s="12">
        <v>17697</v>
      </c>
      <c r="H44" s="13">
        <f t="shared" si="4"/>
        <v>53798.986685519027</v>
      </c>
      <c r="I44" s="14">
        <v>1.23</v>
      </c>
      <c r="J44" s="41">
        <f t="shared" si="5"/>
        <v>66172.753623188401</v>
      </c>
      <c r="K44" s="49">
        <v>228296</v>
      </c>
      <c r="L44" s="13">
        <f t="shared" si="0"/>
        <v>185606.50406504064</v>
      </c>
      <c r="M44" s="41">
        <f t="shared" si="1"/>
        <v>42689.495934959356</v>
      </c>
      <c r="N44" s="49">
        <v>22829.55</v>
      </c>
      <c r="O44" s="13">
        <f t="shared" si="2"/>
        <v>18561</v>
      </c>
      <c r="P44" s="41">
        <f t="shared" si="3"/>
        <v>4268.5499999999993</v>
      </c>
      <c r="Q44" s="49"/>
      <c r="R44" s="13"/>
      <c r="S44" s="13"/>
      <c r="T44" s="13"/>
      <c r="U44" s="13"/>
      <c r="V44" s="13"/>
      <c r="W44" s="13"/>
      <c r="X44" s="13"/>
      <c r="Y44" s="13"/>
      <c r="Z44" s="13">
        <v>18316.400000000001</v>
      </c>
      <c r="AA44" s="41"/>
      <c r="AB44" s="54">
        <f t="array" ref="AB44">SUM(ROUND(K44,0),ROUND(N44,0),ROUND(Q44:AA44,0))</f>
        <v>269442</v>
      </c>
    </row>
    <row r="45" spans="1:28" s="5" customFormat="1" ht="15" customHeight="1" x14ac:dyDescent="0.2">
      <c r="A45" s="81"/>
      <c r="B45" s="81"/>
      <c r="C45" s="40">
        <v>3.45</v>
      </c>
      <c r="D45" s="9" t="s">
        <v>60</v>
      </c>
      <c r="E45" s="10" t="s">
        <v>48</v>
      </c>
      <c r="F45" s="11">
        <v>2.94</v>
      </c>
      <c r="G45" s="12">
        <v>17697</v>
      </c>
      <c r="H45" s="13">
        <f t="shared" si="4"/>
        <v>52029.221161776833</v>
      </c>
      <c r="I45" s="14">
        <v>1.23</v>
      </c>
      <c r="J45" s="41">
        <f t="shared" si="5"/>
        <v>63995.942028985504</v>
      </c>
      <c r="K45" s="49">
        <v>220786</v>
      </c>
      <c r="L45" s="13">
        <f t="shared" si="0"/>
        <v>179500.81300813009</v>
      </c>
      <c r="M45" s="41">
        <f t="shared" si="1"/>
        <v>41285.186991869909</v>
      </c>
      <c r="N45" s="49">
        <v>22078.58</v>
      </c>
      <c r="O45" s="13">
        <f t="shared" si="2"/>
        <v>17950</v>
      </c>
      <c r="P45" s="41">
        <f t="shared" si="3"/>
        <v>4128.5800000000017</v>
      </c>
      <c r="Q45" s="49"/>
      <c r="R45" s="13"/>
      <c r="S45" s="13"/>
      <c r="T45" s="13"/>
      <c r="U45" s="13"/>
      <c r="V45" s="13"/>
      <c r="W45" s="13"/>
      <c r="X45" s="13"/>
      <c r="Y45" s="13"/>
      <c r="Z45" s="13">
        <v>18316.400000000001</v>
      </c>
      <c r="AA45" s="41"/>
      <c r="AB45" s="54">
        <f t="array" ref="AB45">SUM(ROUND(K45,0),ROUND(N45,0),ROUND(Q45:AA45,0))</f>
        <v>261181</v>
      </c>
    </row>
    <row r="46" spans="1:28" s="5" customFormat="1" ht="15" customHeight="1" x14ac:dyDescent="0.2">
      <c r="A46" s="59">
        <v>16</v>
      </c>
      <c r="B46" s="59" t="s">
        <v>64</v>
      </c>
      <c r="C46" s="40">
        <v>1</v>
      </c>
      <c r="D46" s="9">
        <v>6</v>
      </c>
      <c r="E46" s="10" t="s">
        <v>65</v>
      </c>
      <c r="F46" s="11">
        <v>2.96</v>
      </c>
      <c r="G46" s="12">
        <v>17697</v>
      </c>
      <c r="H46" s="13">
        <f t="shared" si="4"/>
        <v>52382.92682926829</v>
      </c>
      <c r="I46" s="14">
        <v>1.23</v>
      </c>
      <c r="J46" s="41">
        <f t="shared" si="5"/>
        <v>64431</v>
      </c>
      <c r="K46" s="49">
        <v>64431</v>
      </c>
      <c r="L46" s="13">
        <f t="shared" si="0"/>
        <v>52382.92682926829</v>
      </c>
      <c r="M46" s="41">
        <f t="shared" si="1"/>
        <v>12048.07317073171</v>
      </c>
      <c r="N46" s="49">
        <v>6443.12</v>
      </c>
      <c r="O46" s="13">
        <f t="shared" si="2"/>
        <v>5238</v>
      </c>
      <c r="P46" s="41">
        <f t="shared" si="3"/>
        <v>1205.1199999999999</v>
      </c>
      <c r="Q46" s="49"/>
      <c r="R46" s="13"/>
      <c r="S46" s="13"/>
      <c r="T46" s="13"/>
      <c r="U46" s="13"/>
      <c r="V46" s="13"/>
      <c r="W46" s="13"/>
      <c r="X46" s="13"/>
      <c r="Y46" s="13"/>
      <c r="Z46" s="13">
        <v>5309.1</v>
      </c>
      <c r="AA46" s="41"/>
      <c r="AB46" s="54">
        <f t="array" ref="AB46">SUM(ROUND(K46,0),ROUND(N46,0),ROUND(Q46:AA46,0))</f>
        <v>76183</v>
      </c>
    </row>
    <row r="47" spans="1:28" s="5" customFormat="1" ht="15" customHeight="1" x14ac:dyDescent="0.2">
      <c r="A47" s="59">
        <v>17</v>
      </c>
      <c r="B47" s="59" t="s">
        <v>66</v>
      </c>
      <c r="C47" s="40">
        <v>2</v>
      </c>
      <c r="D47" s="9">
        <v>4</v>
      </c>
      <c r="E47" s="10" t="s">
        <v>65</v>
      </c>
      <c r="F47" s="11">
        <v>2.89</v>
      </c>
      <c r="G47" s="12">
        <v>17697</v>
      </c>
      <c r="H47" s="13">
        <f t="shared" si="4"/>
        <v>51144.308943089432</v>
      </c>
      <c r="I47" s="14">
        <v>1.23</v>
      </c>
      <c r="J47" s="41">
        <f t="shared" si="5"/>
        <v>62907.5</v>
      </c>
      <c r="K47" s="49">
        <v>125815</v>
      </c>
      <c r="L47" s="13">
        <f t="shared" si="0"/>
        <v>102288.61788617886</v>
      </c>
      <c r="M47" s="41">
        <f t="shared" si="1"/>
        <v>23526.382113821135</v>
      </c>
      <c r="N47" s="49">
        <v>12581.51</v>
      </c>
      <c r="O47" s="13">
        <f t="shared" si="2"/>
        <v>10229</v>
      </c>
      <c r="P47" s="41">
        <f t="shared" si="3"/>
        <v>2352.5100000000002</v>
      </c>
      <c r="Q47" s="49"/>
      <c r="R47" s="13"/>
      <c r="S47" s="13"/>
      <c r="T47" s="13"/>
      <c r="U47" s="13"/>
      <c r="V47" s="13"/>
      <c r="W47" s="13"/>
      <c r="X47" s="13"/>
      <c r="Y47" s="13"/>
      <c r="Z47" s="13">
        <v>10618.2</v>
      </c>
      <c r="AA47" s="41"/>
      <c r="AB47" s="54">
        <f t="array" ref="AB47">SUM(ROUND(K47,0),ROUND(N47,0),ROUND(Q47:AA47,0))</f>
        <v>149015</v>
      </c>
    </row>
    <row r="48" spans="1:28" s="5" customFormat="1" ht="15" customHeight="1" x14ac:dyDescent="0.2">
      <c r="A48" s="59">
        <v>18</v>
      </c>
      <c r="B48" s="59" t="s">
        <v>67</v>
      </c>
      <c r="C48" s="40">
        <v>1</v>
      </c>
      <c r="D48" s="9">
        <v>1</v>
      </c>
      <c r="E48" s="10" t="s">
        <v>65</v>
      </c>
      <c r="F48" s="11">
        <v>2.77</v>
      </c>
      <c r="G48" s="12">
        <v>17697</v>
      </c>
      <c r="H48" s="13">
        <f t="shared" si="4"/>
        <v>49020.325203252032</v>
      </c>
      <c r="I48" s="14">
        <v>1.23</v>
      </c>
      <c r="J48" s="41">
        <f t="shared" si="5"/>
        <v>60295</v>
      </c>
      <c r="K48" s="49">
        <v>60295</v>
      </c>
      <c r="L48" s="13">
        <f t="shared" si="0"/>
        <v>49020.325203252032</v>
      </c>
      <c r="M48" s="41">
        <f t="shared" si="1"/>
        <v>11274.674796747968</v>
      </c>
      <c r="N48" s="49">
        <v>6029.54</v>
      </c>
      <c r="O48" s="13">
        <f t="shared" si="2"/>
        <v>4902</v>
      </c>
      <c r="P48" s="41">
        <f t="shared" si="3"/>
        <v>1127.54</v>
      </c>
      <c r="Q48" s="49"/>
      <c r="R48" s="13"/>
      <c r="S48" s="13"/>
      <c r="T48" s="13"/>
      <c r="U48" s="13"/>
      <c r="V48" s="13"/>
      <c r="W48" s="13"/>
      <c r="X48" s="13"/>
      <c r="Y48" s="13"/>
      <c r="Z48" s="13"/>
      <c r="AA48" s="41"/>
      <c r="AB48" s="54">
        <f t="array" ref="AB48">SUM(ROUND(K48,0),ROUND(N48,0),ROUND(Q48:AA48,0))</f>
        <v>66325</v>
      </c>
    </row>
    <row r="49" spans="1:28" s="5" customFormat="1" ht="15" customHeight="1" x14ac:dyDescent="0.2">
      <c r="A49" s="59">
        <v>19</v>
      </c>
      <c r="B49" s="59" t="s">
        <v>68</v>
      </c>
      <c r="C49" s="40">
        <v>2</v>
      </c>
      <c r="D49" s="9">
        <v>1</v>
      </c>
      <c r="E49" s="10" t="s">
        <v>65</v>
      </c>
      <c r="F49" s="11">
        <v>2.77</v>
      </c>
      <c r="G49" s="12">
        <v>17697</v>
      </c>
      <c r="H49" s="13">
        <f t="shared" si="4"/>
        <v>49020.731707317071</v>
      </c>
      <c r="I49" s="14">
        <v>1.23</v>
      </c>
      <c r="J49" s="41">
        <f t="shared" si="5"/>
        <v>60295.5</v>
      </c>
      <c r="K49" s="49">
        <v>120591</v>
      </c>
      <c r="L49" s="13">
        <f t="shared" si="0"/>
        <v>98041.463414634141</v>
      </c>
      <c r="M49" s="41">
        <f t="shared" si="1"/>
        <v>22549.536585365859</v>
      </c>
      <c r="N49" s="49">
        <v>12059.09</v>
      </c>
      <c r="O49" s="13">
        <f t="shared" si="2"/>
        <v>9804</v>
      </c>
      <c r="P49" s="41">
        <f t="shared" si="3"/>
        <v>2255.09</v>
      </c>
      <c r="Q49" s="49"/>
      <c r="R49" s="13"/>
      <c r="S49" s="13"/>
      <c r="T49" s="13"/>
      <c r="U49" s="13"/>
      <c r="V49" s="13"/>
      <c r="W49" s="13"/>
      <c r="X49" s="13"/>
      <c r="Y49" s="13"/>
      <c r="Z49" s="13"/>
      <c r="AA49" s="41"/>
      <c r="AB49" s="54">
        <f t="array" ref="AB49">SUM(ROUND(K49,0),ROUND(N49,0),ROUND(Q49:AA49,0))</f>
        <v>132650</v>
      </c>
    </row>
    <row r="50" spans="1:28" s="5" customFormat="1" ht="15" customHeight="1" x14ac:dyDescent="0.2">
      <c r="A50" s="59">
        <v>20</v>
      </c>
      <c r="B50" s="59" t="s">
        <v>69</v>
      </c>
      <c r="C50" s="40">
        <v>1</v>
      </c>
      <c r="D50" s="9">
        <v>2</v>
      </c>
      <c r="E50" s="10" t="s">
        <v>65</v>
      </c>
      <c r="F50" s="11">
        <v>2.81</v>
      </c>
      <c r="G50" s="12">
        <v>17697</v>
      </c>
      <c r="H50" s="13">
        <f t="shared" si="4"/>
        <v>49728.455284552845</v>
      </c>
      <c r="I50" s="14">
        <v>1.23</v>
      </c>
      <c r="J50" s="41">
        <f t="shared" si="5"/>
        <v>61166</v>
      </c>
      <c r="K50" s="49">
        <v>61166</v>
      </c>
      <c r="L50" s="13">
        <f t="shared" si="0"/>
        <v>49728.455284552845</v>
      </c>
      <c r="M50" s="41">
        <f t="shared" si="1"/>
        <v>11437.544715447155</v>
      </c>
      <c r="N50" s="49">
        <v>6116.61</v>
      </c>
      <c r="O50" s="13">
        <f t="shared" si="2"/>
        <v>4973</v>
      </c>
      <c r="P50" s="41">
        <f t="shared" si="3"/>
        <v>1143.6099999999997</v>
      </c>
      <c r="Q50" s="49"/>
      <c r="R50" s="13"/>
      <c r="S50" s="13"/>
      <c r="T50" s="13"/>
      <c r="U50" s="13"/>
      <c r="V50" s="13"/>
      <c r="W50" s="13"/>
      <c r="X50" s="13"/>
      <c r="Y50" s="13"/>
      <c r="Z50" s="13"/>
      <c r="AA50" s="41"/>
      <c r="AB50" s="54">
        <f t="array" ref="AB50">SUM(ROUND(K50,0),ROUND(N50,0),ROUND(Q50:AA50,0))</f>
        <v>67283</v>
      </c>
    </row>
    <row r="51" spans="1:28" s="5" customFormat="1" ht="15" customHeight="1" x14ac:dyDescent="0.2">
      <c r="A51" s="59">
        <v>21</v>
      </c>
      <c r="B51" s="59" t="s">
        <v>70</v>
      </c>
      <c r="C51" s="40">
        <v>3</v>
      </c>
      <c r="D51" s="9">
        <v>2</v>
      </c>
      <c r="E51" s="10" t="s">
        <v>65</v>
      </c>
      <c r="F51" s="11">
        <v>2.81</v>
      </c>
      <c r="G51" s="12">
        <v>17697</v>
      </c>
      <c r="H51" s="13">
        <f t="shared" si="4"/>
        <v>49728.455284552845</v>
      </c>
      <c r="I51" s="14">
        <v>1.23</v>
      </c>
      <c r="J51" s="41">
        <f t="shared" si="5"/>
        <v>61166</v>
      </c>
      <c r="K51" s="49">
        <v>183498</v>
      </c>
      <c r="L51" s="13">
        <f t="shared" si="0"/>
        <v>149185.36585365853</v>
      </c>
      <c r="M51" s="41">
        <f t="shared" si="1"/>
        <v>34312.634146341472</v>
      </c>
      <c r="N51" s="49">
        <v>18349.84</v>
      </c>
      <c r="O51" s="13">
        <f t="shared" si="2"/>
        <v>14919</v>
      </c>
      <c r="P51" s="41">
        <f t="shared" si="3"/>
        <v>3430.84</v>
      </c>
      <c r="Q51" s="49"/>
      <c r="R51" s="13"/>
      <c r="S51" s="13"/>
      <c r="T51" s="13"/>
      <c r="U51" s="13"/>
      <c r="V51" s="13"/>
      <c r="W51" s="13"/>
      <c r="X51" s="13"/>
      <c r="Y51" s="13"/>
      <c r="Z51" s="13">
        <v>15927.3</v>
      </c>
      <c r="AA51" s="41"/>
      <c r="AB51" s="54">
        <f t="array" ref="AB51">SUM(ROUND(K51,0),ROUND(N51,0),ROUND(Q51:AA51,0))</f>
        <v>217775</v>
      </c>
    </row>
    <row r="52" spans="1:28" s="5" customFormat="1" ht="15" customHeight="1" x14ac:dyDescent="0.2">
      <c r="A52" s="59">
        <v>22</v>
      </c>
      <c r="B52" s="59" t="s">
        <v>71</v>
      </c>
      <c r="C52" s="40">
        <v>1</v>
      </c>
      <c r="D52" s="9">
        <v>1</v>
      </c>
      <c r="E52" s="10" t="s">
        <v>65</v>
      </c>
      <c r="F52" s="11">
        <v>2.77</v>
      </c>
      <c r="G52" s="12">
        <v>17697</v>
      </c>
      <c r="H52" s="13">
        <f t="shared" si="4"/>
        <v>49020.325203252032</v>
      </c>
      <c r="I52" s="14">
        <v>1.23</v>
      </c>
      <c r="J52" s="41">
        <f t="shared" si="5"/>
        <v>60295</v>
      </c>
      <c r="K52" s="49">
        <v>60295</v>
      </c>
      <c r="L52" s="13">
        <f t="shared" si="0"/>
        <v>49020.325203252032</v>
      </c>
      <c r="M52" s="41">
        <f t="shared" si="1"/>
        <v>11274.674796747968</v>
      </c>
      <c r="N52" s="49">
        <v>6029.54</v>
      </c>
      <c r="O52" s="13">
        <f t="shared" si="2"/>
        <v>4902</v>
      </c>
      <c r="P52" s="41">
        <f t="shared" si="3"/>
        <v>1127.54</v>
      </c>
      <c r="Q52" s="49"/>
      <c r="R52" s="13"/>
      <c r="S52" s="13"/>
      <c r="T52" s="13"/>
      <c r="U52" s="13"/>
      <c r="V52" s="13"/>
      <c r="W52" s="13"/>
      <c r="X52" s="13"/>
      <c r="Y52" s="13"/>
      <c r="Z52" s="13">
        <v>5309.1</v>
      </c>
      <c r="AA52" s="41"/>
      <c r="AB52" s="54">
        <f t="array" ref="AB52">SUM(ROUND(K52,0),ROUND(N52,0),ROUND(Q52:AA52,0))</f>
        <v>71634</v>
      </c>
    </row>
    <row r="53" spans="1:28" s="5" customFormat="1" ht="15" customHeight="1" x14ac:dyDescent="0.2">
      <c r="A53" s="59">
        <v>23</v>
      </c>
      <c r="B53" s="59" t="s">
        <v>72</v>
      </c>
      <c r="C53" s="40">
        <v>2</v>
      </c>
      <c r="D53" s="9">
        <v>2</v>
      </c>
      <c r="E53" s="10" t="s">
        <v>65</v>
      </c>
      <c r="F53" s="11">
        <v>2.81</v>
      </c>
      <c r="G53" s="12">
        <v>17697</v>
      </c>
      <c r="H53" s="13">
        <f t="shared" si="4"/>
        <v>49728.455284552845</v>
      </c>
      <c r="I53" s="14">
        <v>1.23</v>
      </c>
      <c r="J53" s="41">
        <f t="shared" si="5"/>
        <v>61166</v>
      </c>
      <c r="K53" s="49">
        <v>122332</v>
      </c>
      <c r="L53" s="13">
        <f t="shared" si="0"/>
        <v>99456.91056910569</v>
      </c>
      <c r="M53" s="41">
        <f t="shared" si="1"/>
        <v>22875.08943089431</v>
      </c>
      <c r="N53" s="49">
        <v>12233.23</v>
      </c>
      <c r="O53" s="13">
        <f t="shared" si="2"/>
        <v>9946</v>
      </c>
      <c r="P53" s="41">
        <f t="shared" si="3"/>
        <v>2287.2299999999996</v>
      </c>
      <c r="Q53" s="49"/>
      <c r="R53" s="13"/>
      <c r="S53" s="13"/>
      <c r="T53" s="13"/>
      <c r="U53" s="13"/>
      <c r="V53" s="13"/>
      <c r="W53" s="13"/>
      <c r="X53" s="13"/>
      <c r="Y53" s="13"/>
      <c r="Z53" s="13"/>
      <c r="AA53" s="41"/>
      <c r="AB53" s="54">
        <f t="array" ref="AB53">SUM(ROUND(K53,0),ROUND(N53,0),ROUND(Q53:AA53,0))</f>
        <v>134565</v>
      </c>
    </row>
    <row r="54" spans="1:28" s="5" customFormat="1" ht="15" customHeight="1" x14ac:dyDescent="0.2">
      <c r="A54" s="59">
        <v>24</v>
      </c>
      <c r="B54" s="59" t="s">
        <v>73</v>
      </c>
      <c r="C54" s="40">
        <v>2</v>
      </c>
      <c r="D54" s="9">
        <v>1</v>
      </c>
      <c r="E54" s="10" t="s">
        <v>65</v>
      </c>
      <c r="F54" s="11">
        <v>2.77</v>
      </c>
      <c r="G54" s="12">
        <v>17697</v>
      </c>
      <c r="H54" s="13">
        <f t="shared" si="4"/>
        <v>49020.731707317071</v>
      </c>
      <c r="I54" s="14">
        <v>1.23</v>
      </c>
      <c r="J54" s="41">
        <f t="shared" si="5"/>
        <v>60295.5</v>
      </c>
      <c r="K54" s="49">
        <v>120591</v>
      </c>
      <c r="L54" s="13">
        <f t="shared" si="0"/>
        <v>98041.463414634141</v>
      </c>
      <c r="M54" s="41">
        <f t="shared" si="1"/>
        <v>22549.536585365859</v>
      </c>
      <c r="N54" s="49">
        <v>12059.09</v>
      </c>
      <c r="O54" s="13">
        <f t="shared" si="2"/>
        <v>9804</v>
      </c>
      <c r="P54" s="41">
        <f t="shared" si="3"/>
        <v>2255.09</v>
      </c>
      <c r="Q54" s="49"/>
      <c r="R54" s="13"/>
      <c r="S54" s="13"/>
      <c r="T54" s="13"/>
      <c r="U54" s="13"/>
      <c r="V54" s="13"/>
      <c r="W54" s="13"/>
      <c r="X54" s="13"/>
      <c r="Y54" s="13"/>
      <c r="Z54" s="13"/>
      <c r="AA54" s="41"/>
      <c r="AB54" s="54">
        <f t="array" ref="AB54">SUM(ROUND(K54,0),ROUND(N54,0),ROUND(Q54:AA54,0))</f>
        <v>132650</v>
      </c>
    </row>
    <row r="55" spans="1:28" s="5" customFormat="1" ht="15" customHeight="1" thickBot="1" x14ac:dyDescent="0.25">
      <c r="A55" s="60">
        <v>25</v>
      </c>
      <c r="B55" s="60" t="s">
        <v>74</v>
      </c>
      <c r="C55" s="42">
        <v>3</v>
      </c>
      <c r="D55" s="27">
        <v>1</v>
      </c>
      <c r="E55" s="28" t="s">
        <v>65</v>
      </c>
      <c r="F55" s="29">
        <v>2.77</v>
      </c>
      <c r="G55" s="30">
        <v>17697</v>
      </c>
      <c r="H55" s="31">
        <f t="shared" si="4"/>
        <v>49020.596205962065</v>
      </c>
      <c r="I55" s="32">
        <v>1.23</v>
      </c>
      <c r="J55" s="43">
        <f t="shared" si="5"/>
        <v>60295.333333333336</v>
      </c>
      <c r="K55" s="50">
        <v>180886</v>
      </c>
      <c r="L55" s="31">
        <f t="shared" si="0"/>
        <v>147061.7886178862</v>
      </c>
      <c r="M55" s="43">
        <f t="shared" si="1"/>
        <v>33824.211382113805</v>
      </c>
      <c r="N55" s="50">
        <v>18088.63</v>
      </c>
      <c r="O55" s="31">
        <f t="shared" si="2"/>
        <v>14706</v>
      </c>
      <c r="P55" s="43">
        <f t="shared" si="3"/>
        <v>3382.630000000001</v>
      </c>
      <c r="Q55" s="50"/>
      <c r="R55" s="31"/>
      <c r="S55" s="31"/>
      <c r="T55" s="31"/>
      <c r="U55" s="31"/>
      <c r="V55" s="31"/>
      <c r="W55" s="31"/>
      <c r="X55" s="31"/>
      <c r="Y55" s="31"/>
      <c r="Z55" s="31"/>
      <c r="AA55" s="43">
        <v>44299.6</v>
      </c>
      <c r="AB55" s="55">
        <f t="array" ref="AB55">SUM(ROUND(K55,0),ROUND(N55,0),ROUND(Q55:AA55,0))</f>
        <v>243275</v>
      </c>
    </row>
    <row r="56" spans="1:28" s="8" customFormat="1" ht="29.25" customHeight="1" thickBot="1" x14ac:dyDescent="0.25">
      <c r="A56" s="61"/>
      <c r="B56" s="61" t="s">
        <v>30</v>
      </c>
      <c r="C56" s="44">
        <f>SUM(C9:C55)</f>
        <v>74.650000000000006</v>
      </c>
      <c r="D56" s="33"/>
      <c r="E56" s="34"/>
      <c r="F56" s="34"/>
      <c r="G56" s="34"/>
      <c r="H56" s="34"/>
      <c r="I56" s="34"/>
      <c r="J56" s="45"/>
      <c r="K56" s="51">
        <f t="array" ref="K56">SUM(ROUND(K9:K55,0))</f>
        <v>7454515</v>
      </c>
      <c r="L56" s="35">
        <f t="array" ref="L56">SUM(ROUND(L9:L55,0))</f>
        <v>4812765</v>
      </c>
      <c r="M56" s="36">
        <f>SUM(M9:M55)</f>
        <v>2641746.2806218173</v>
      </c>
      <c r="N56" s="51">
        <f t="array" ref="N56">SUM(ROUND(N9:N55,0))</f>
        <v>745454</v>
      </c>
      <c r="O56" s="35">
        <f t="array" ref="O56">SUM(ROUND(O9:O55,0))</f>
        <v>481277</v>
      </c>
      <c r="P56" s="36">
        <f>SUM(P9:P55)</f>
        <v>264174.61999999994</v>
      </c>
      <c r="Q56" s="51">
        <f t="array" ref="Q56">SUM(ROUND(Q9:Q55,0))</f>
        <v>0</v>
      </c>
      <c r="R56" s="35">
        <f t="array" ref="R56">SUM(ROUND(R9:R55,0))</f>
        <v>0</v>
      </c>
      <c r="S56" s="35">
        <f t="array" ref="S56">SUM(ROUND(S9:S55,0))</f>
        <v>0</v>
      </c>
      <c r="T56" s="35">
        <f t="array" ref="T56">SUM(ROUND(T9:T55,0))</f>
        <v>0</v>
      </c>
      <c r="U56" s="35">
        <f t="array" ref="U56">SUM(ROUND(U9:U55,0))</f>
        <v>427383</v>
      </c>
      <c r="V56" s="35">
        <f t="array" ref="V56">SUM(ROUND(V9:V55,0))</f>
        <v>0</v>
      </c>
      <c r="W56" s="35">
        <f t="array" ref="W56">SUM(ROUND(W9:W55,0))</f>
        <v>0</v>
      </c>
      <c r="X56" s="35">
        <f t="array" ref="X56">SUM(ROUND(X9:X55,0))</f>
        <v>0</v>
      </c>
      <c r="Y56" s="35">
        <f t="array" ref="Y56">SUM(ROUND(Y9:Y55,0))</f>
        <v>0</v>
      </c>
      <c r="Z56" s="35">
        <f t="array" ref="Z56">SUM(ROUND(Z9:Z55,0))</f>
        <v>112285</v>
      </c>
      <c r="AA56" s="36">
        <f t="array" ref="AA56">SUM(ROUND(AA9:AA55,0))</f>
        <v>44300</v>
      </c>
      <c r="AB56" s="89">
        <f>SUM(K56,N56,Q56:AA56)</f>
        <v>8783937</v>
      </c>
    </row>
    <row r="57" spans="1:28" ht="20.25" customHeight="1" x14ac:dyDescent="0.2"/>
    <row r="58" spans="1:28" ht="12.75" x14ac:dyDescent="0.2">
      <c r="C58" s="15" t="s">
        <v>33</v>
      </c>
      <c r="D58" s="16"/>
      <c r="K58" s="16" t="s">
        <v>37</v>
      </c>
      <c r="L58" s="16"/>
      <c r="M58" s="16"/>
    </row>
    <row r="59" spans="1:28" ht="12" customHeight="1" x14ac:dyDescent="0.2"/>
    <row r="60" spans="1:28" ht="12.75" x14ac:dyDescent="0.2">
      <c r="B60" s="16"/>
      <c r="C60" s="15" t="s">
        <v>31</v>
      </c>
      <c r="D60" s="17"/>
      <c r="K60" s="16" t="s">
        <v>38</v>
      </c>
      <c r="L60" s="16"/>
      <c r="M60" s="16"/>
    </row>
  </sheetData>
  <mergeCells count="30">
    <mergeCell ref="B40:B45"/>
    <mergeCell ref="A40:A45"/>
    <mergeCell ref="B16:B17"/>
    <mergeCell ref="A16:A17"/>
    <mergeCell ref="B18:B19"/>
    <mergeCell ref="A18:A19"/>
    <mergeCell ref="B20:B33"/>
    <mergeCell ref="A20:A33"/>
    <mergeCell ref="B13:B14"/>
    <mergeCell ref="A13:A14"/>
    <mergeCell ref="G6:G7"/>
    <mergeCell ref="H6:H7"/>
    <mergeCell ref="I6:I7"/>
    <mergeCell ref="A2:L2"/>
    <mergeCell ref="Q6:AA6"/>
    <mergeCell ref="AB6:AB7"/>
    <mergeCell ref="B10:B11"/>
    <mergeCell ref="A10:A11"/>
    <mergeCell ref="J6:J7"/>
    <mergeCell ref="K6:M6"/>
    <mergeCell ref="N6:P6"/>
    <mergeCell ref="A3:AB3"/>
    <mergeCell ref="A4:AB4"/>
    <mergeCell ref="A5:AB5"/>
    <mergeCell ref="A6:A7"/>
    <mergeCell ref="B6:B7"/>
    <mergeCell ref="C6:C7"/>
    <mergeCell ref="D6:D7"/>
    <mergeCell ref="E6:E7"/>
    <mergeCell ref="F6:F7"/>
  </mergeCells>
  <pageMargins left="0.59055118110236227" right="0.59055118110236227" top="0.98425196850393704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2022-01-20T06:52:58Z</cp:lastPrinted>
  <dcterms:created xsi:type="dcterms:W3CDTF">2022-01-20T06:22:04Z</dcterms:created>
  <dcterms:modified xsi:type="dcterms:W3CDTF">2022-01-20T06:55:09Z</dcterms:modified>
</cp:coreProperties>
</file>